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bengue\Desktop\"/>
    </mc:Choice>
  </mc:AlternateContent>
  <bookViews>
    <workbookView xWindow="0" yWindow="0" windowWidth="15360" windowHeight="7530" activeTab="3"/>
  </bookViews>
  <sheets>
    <sheet name="Données" sheetId="1" r:id="rId1"/>
    <sheet name="Question 1" sheetId="2" r:id="rId2"/>
    <sheet name="Question 2" sheetId="3" r:id="rId3"/>
    <sheet name="Question 3" sheetId="4" r:id="rId4"/>
  </sheets>
  <calcPr calcId="152511"/>
</workbook>
</file>

<file path=xl/calcChain.xml><?xml version="1.0" encoding="utf-8"?>
<calcChain xmlns="http://schemas.openxmlformats.org/spreadsheetml/2006/main">
  <c r="F31" i="4" l="1"/>
  <c r="F30" i="4"/>
  <c r="F16" i="4"/>
  <c r="F10" i="4"/>
  <c r="C10" i="4"/>
  <c r="C31" i="4" s="1"/>
  <c r="C30" i="4"/>
  <c r="C28" i="4"/>
  <c r="C22" i="4"/>
  <c r="C16" i="4"/>
  <c r="L20" i="3" l="1"/>
  <c r="L11" i="3"/>
  <c r="L30" i="2"/>
  <c r="L26" i="2"/>
  <c r="L22" i="2"/>
  <c r="L17" i="2"/>
  <c r="M19" i="1" l="1"/>
  <c r="L32" i="2"/>
  <c r="K20" i="4" l="1"/>
  <c r="K21" i="4" s="1"/>
  <c r="K22" i="4"/>
  <c r="J20" i="4" l="1"/>
  <c r="J21" i="4" s="1"/>
  <c r="J22" i="4"/>
</calcChain>
</file>

<file path=xl/sharedStrings.xml><?xml version="1.0" encoding="utf-8"?>
<sst xmlns="http://schemas.openxmlformats.org/spreadsheetml/2006/main" count="360" uniqueCount="155">
  <si>
    <t>Corrigé Distri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</si>
  <si>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</si>
  <si>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</si>
  <si>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</si>
  <si>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</si>
  <si>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</si>
  <si>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</si>
  <si>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</si>
  <si>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</si>
  <si>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</si>
  <si>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</si>
  <si>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T/jour</t>
  </si>
  <si>
    <t>Total</t>
  </si>
  <si>
    <t>Question 2</t>
  </si>
  <si>
    <t>Phase 1</t>
  </si>
  <si>
    <t>Phase 2</t>
  </si>
  <si>
    <t>Classement des couples de points selon l'écartement décroissant</t>
  </si>
  <si>
    <t xml:space="preserve"> Phase 2</t>
  </si>
  <si>
    <t>Phase 3</t>
  </si>
  <si>
    <t xml:space="preserve">Constitution des tournées en retenant les couples de points présentant les écartements les plus élevés, </t>
  </si>
  <si>
    <t>Tonnage</t>
  </si>
  <si>
    <t>Tournée 1</t>
  </si>
  <si>
    <t>Tournée 2</t>
  </si>
  <si>
    <t>Tournée 3</t>
  </si>
  <si>
    <t>Tournée 4</t>
  </si>
  <si>
    <t>Tonnage cumulé</t>
  </si>
  <si>
    <t>tout en prenant en compte les limites de charge utile du véhicule (5 tonnes).</t>
  </si>
  <si>
    <t>Matrice des distances</t>
  </si>
  <si>
    <t>La constitution des tournées s'effectue en trois phases :</t>
  </si>
  <si>
    <t>O</t>
  </si>
  <si>
    <t>O correspond au dépôt</t>
  </si>
  <si>
    <t>A à J correspondent aux points de livraison</t>
  </si>
  <si>
    <t>Véhicules de 5 tonnes de charge utile</t>
  </si>
  <si>
    <t>Calcul des écartements de chaque couple de points par rapport au dépôt O</t>
  </si>
  <si>
    <t>On ne retient maintenant que les points non desservis par la première tournée</t>
  </si>
  <si>
    <t>Retenu ?</t>
  </si>
  <si>
    <t>Commentaire</t>
  </si>
  <si>
    <t>On ne retient maintenant que les points non desservis par les deux  premières tournées</t>
  </si>
  <si>
    <t xml:space="preserve"> tonnes</t>
  </si>
  <si>
    <t>Question 3</t>
  </si>
  <si>
    <t>On utilise des camions de 10 tonnes au lieu de 5</t>
  </si>
  <si>
    <t>Véhicule de 5 tonnes</t>
  </si>
  <si>
    <t>Véhicule de 10 tonnes</t>
  </si>
  <si>
    <t>€</t>
  </si>
  <si>
    <t>Coût fixe annuel</t>
  </si>
  <si>
    <t>Coût au km</t>
  </si>
  <si>
    <t>Vitesse moyenne</t>
  </si>
  <si>
    <t>km/h</t>
  </si>
  <si>
    <t>Temps d'arrêt par client</t>
  </si>
  <si>
    <t>minutes</t>
  </si>
  <si>
    <t>Temps variable par tonne</t>
  </si>
  <si>
    <t>Durée de travail journalière</t>
  </si>
  <si>
    <t>heures</t>
  </si>
  <si>
    <t>tournées</t>
  </si>
  <si>
    <t>Distance</t>
  </si>
  <si>
    <t>Arrêts</t>
  </si>
  <si>
    <t>Durée (mn)</t>
  </si>
  <si>
    <t>Nombre de jours par an</t>
  </si>
  <si>
    <t>km annuel</t>
  </si>
  <si>
    <t>Coût km</t>
  </si>
  <si>
    <t>Coût total</t>
  </si>
  <si>
    <t>5 tonnes</t>
  </si>
  <si>
    <t>10 tonnes</t>
  </si>
  <si>
    <t>Comparaison</t>
  </si>
  <si>
    <t>On ne retient maintenant que les points non desservis par les trois  premières tournées</t>
  </si>
  <si>
    <t>∆AB</t>
  </si>
  <si>
    <t>∆AC</t>
  </si>
  <si>
    <t>∆AD</t>
  </si>
  <si>
    <t>∆AE</t>
  </si>
  <si>
    <t>∆AF</t>
  </si>
  <si>
    <t>∆AG</t>
  </si>
  <si>
    <t>∆AH</t>
  </si>
  <si>
    <t>∆AI</t>
  </si>
  <si>
    <t>∆AJ</t>
  </si>
  <si>
    <t>∆BC</t>
  </si>
  <si>
    <t>∆BD</t>
  </si>
  <si>
    <t>∆BE</t>
  </si>
  <si>
    <t>∆BF</t>
  </si>
  <si>
    <t>∆BG</t>
  </si>
  <si>
    <t>∆BH</t>
  </si>
  <si>
    <t>∆BI</t>
  </si>
  <si>
    <t>∆BJ</t>
  </si>
  <si>
    <t>∆CD</t>
  </si>
  <si>
    <t>∆CE</t>
  </si>
  <si>
    <t>∆CF</t>
  </si>
  <si>
    <t>∆CG</t>
  </si>
  <si>
    <t>∆CH</t>
  </si>
  <si>
    <t>∆CI</t>
  </si>
  <si>
    <t>∆CJ</t>
  </si>
  <si>
    <t>∆DE</t>
  </si>
  <si>
    <t>∆DF</t>
  </si>
  <si>
    <t>∆DG</t>
  </si>
  <si>
    <t>∆DH</t>
  </si>
  <si>
    <t>∆DI</t>
  </si>
  <si>
    <t>∆DJ</t>
  </si>
  <si>
    <t>∆EF</t>
  </si>
  <si>
    <t>∆EG</t>
  </si>
  <si>
    <t>∆EH</t>
  </si>
  <si>
    <t>∆EI</t>
  </si>
  <si>
    <t>∆FG</t>
  </si>
  <si>
    <t>∆FH</t>
  </si>
  <si>
    <t>∆FI</t>
  </si>
  <si>
    <t>∆FJ</t>
  </si>
  <si>
    <t>∆GH</t>
  </si>
  <si>
    <t>∆GI</t>
  </si>
  <si>
    <t>∆GJ</t>
  </si>
  <si>
    <t>∆HI</t>
  </si>
  <si>
    <t>∆HJ</t>
  </si>
  <si>
    <t>∆IJ</t>
  </si>
  <si>
    <t>AF</t>
  </si>
  <si>
    <t>AG</t>
  </si>
  <si>
    <t>FG</t>
  </si>
  <si>
    <t>DF</t>
  </si>
  <si>
    <t>GH</t>
  </si>
  <si>
    <t>BE</t>
  </si>
  <si>
    <t>BI</t>
  </si>
  <si>
    <t>EG</t>
  </si>
  <si>
    <t>AD</t>
  </si>
  <si>
    <t>IJ</t>
  </si>
  <si>
    <t>RF</t>
  </si>
  <si>
    <t>BJ</t>
  </si>
  <si>
    <t>RH</t>
  </si>
  <si>
    <t>AE</t>
  </si>
  <si>
    <t>CJ</t>
  </si>
  <si>
    <t>AH</t>
  </si>
  <si>
    <t>FH</t>
  </si>
  <si>
    <t>DG</t>
  </si>
  <si>
    <t>BH</t>
  </si>
  <si>
    <t>BG</t>
  </si>
  <si>
    <t>CD</t>
  </si>
  <si>
    <t>EJ</t>
  </si>
  <si>
    <t>BD</t>
  </si>
  <si>
    <t>CF</t>
  </si>
  <si>
    <t>CI</t>
  </si>
  <si>
    <t>DH</t>
  </si>
  <si>
    <t>BC</t>
  </si>
  <si>
    <t>HI</t>
  </si>
  <si>
    <t>GI</t>
  </si>
  <si>
    <t>HJ</t>
  </si>
  <si>
    <t>DJ</t>
  </si>
  <si>
    <t>FJ</t>
  </si>
  <si>
    <t>AB</t>
  </si>
  <si>
    <t>DE</t>
  </si>
  <si>
    <t>AC</t>
  </si>
  <si>
    <t>AI</t>
  </si>
  <si>
    <t>AJ</t>
  </si>
  <si>
    <t>GJ</t>
  </si>
  <si>
    <t>BF</t>
  </si>
  <si>
    <t>CE</t>
  </si>
  <si>
    <t>FI</t>
  </si>
  <si>
    <t>DI</t>
  </si>
  <si>
    <t>CG</t>
  </si>
  <si>
    <t>CH</t>
  </si>
  <si>
    <t xml:space="preserve">     ∆AF</t>
  </si>
  <si>
    <t>∆EJ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</si>
</sst>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MS Sans Serif"/>
    </font>
    <font>
      <b/>
      <sz val="10"/>
      <name val="MS Sans Serif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4" xfId="0" applyBorder="1"/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2" borderId="2" xfId="0" applyFont="1" applyFill="1" applyBorder="1" applyAlignment="1">
      <alignment horizontal="center" vertical="top" wrapText="1"/>
    </xf>
    <xf numFmtId="0" fontId="7" fillId="4" borderId="0" xfId="0" applyFont="1" applyFill="1"/>
    <xf numFmtId="0" fontId="4" fillId="4" borderId="0" xfId="0" applyFont="1" applyFill="1"/>
    <xf numFmtId="0" fontId="3" fillId="0" borderId="18" xfId="0" applyFont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5" fillId="0" borderId="19" xfId="0" applyFont="1" applyBorder="1" applyAlignment="1">
      <alignment horizontal="center" vertical="top" wrapText="1"/>
    </xf>
    <xf numFmtId="0" fontId="5" fillId="5" borderId="20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left" vertical="top"/>
    </xf>
    <xf numFmtId="0" fontId="3" fillId="4" borderId="30" xfId="0" applyFont="1" applyFill="1" applyBorder="1" applyAlignment="1">
      <alignment horizontal="center" vertical="top"/>
    </xf>
    <xf numFmtId="0" fontId="0" fillId="4" borderId="31" xfId="0" applyFill="1" applyBorder="1" applyAlignment="1">
      <alignment horizontal="center" vertical="top"/>
    </xf>
    <xf numFmtId="0" fontId="4" fillId="0" borderId="0" xfId="0" applyFont="1" applyBorder="1"/>
    <xf numFmtId="0" fontId="6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left" vertical="top"/>
    </xf>
    <xf numFmtId="0" fontId="0" fillId="0" borderId="0" xfId="0" applyFill="1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31" xfId="0" applyBorder="1" applyAlignment="1">
      <alignment horizontal="right"/>
    </xf>
    <xf numFmtId="0" fontId="0" fillId="0" borderId="30" xfId="0" applyBorder="1"/>
    <xf numFmtId="0" fontId="0" fillId="6" borderId="30" xfId="0" applyFill="1" applyBorder="1"/>
    <xf numFmtId="0" fontId="0" fillId="6" borderId="31" xfId="0" applyFill="1" applyBorder="1" applyAlignment="1">
      <alignment horizontal="right"/>
    </xf>
    <xf numFmtId="1" fontId="0" fillId="6" borderId="4" xfId="0" applyNumberFormat="1" applyFill="1" applyBorder="1" applyAlignment="1">
      <alignment horizontal="center"/>
    </xf>
    <xf numFmtId="0" fontId="0" fillId="6" borderId="4" xfId="0" applyFill="1" applyBorder="1"/>
    <xf numFmtId="0" fontId="7" fillId="0" borderId="0" xfId="0" applyFont="1" applyFill="1"/>
    <xf numFmtId="0" fontId="1" fillId="0" borderId="32" xfId="0" applyFont="1" applyBorder="1"/>
    <xf numFmtId="0" fontId="1" fillId="0" borderId="33" xfId="0" applyFont="1" applyBorder="1"/>
    <xf numFmtId="0" fontId="0" fillId="0" borderId="32" xfId="0" applyBorder="1"/>
    <xf numFmtId="0" fontId="0" fillId="0" borderId="33" xfId="0" applyBorder="1"/>
    <xf numFmtId="0" fontId="5" fillId="0" borderId="32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0" fillId="0" borderId="32" xfId="0" applyFill="1" applyBorder="1"/>
    <xf numFmtId="0" fontId="0" fillId="0" borderId="33" xfId="0" applyFill="1" applyBorder="1"/>
    <xf numFmtId="0" fontId="5" fillId="0" borderId="33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34" xfId="0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top"/>
    </xf>
    <xf numFmtId="0" fontId="1" fillId="0" borderId="35" xfId="0" applyFont="1" applyFill="1" applyBorder="1" applyAlignment="1">
      <alignment horizontal="center"/>
    </xf>
    <xf numFmtId="0" fontId="1" fillId="6" borderId="36" xfId="0" applyFont="1" applyFill="1" applyBorder="1"/>
    <xf numFmtId="0" fontId="1" fillId="6" borderId="37" xfId="0" applyFont="1" applyFill="1" applyBorder="1"/>
    <xf numFmtId="0" fontId="9" fillId="0" borderId="12" xfId="0" applyFont="1" applyBorder="1" applyAlignment="1">
      <alignment horizontal="center" vertical="top" wrapText="1"/>
    </xf>
    <xf numFmtId="0" fontId="5" fillId="4" borderId="38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3" fillId="5" borderId="42" xfId="0" applyFont="1" applyFill="1" applyBorder="1" applyAlignment="1">
      <alignment horizontal="center" vertical="top" wrapText="1"/>
    </xf>
    <xf numFmtId="0" fontId="0" fillId="5" borderId="43" xfId="0" applyFill="1" applyBorder="1" applyAlignment="1">
      <alignment horizontal="center" vertical="top" wrapText="1"/>
    </xf>
    <xf numFmtId="0" fontId="0" fillId="5" borderId="44" xfId="0" applyFill="1" applyBorder="1" applyAlignment="1">
      <alignment horizontal="center" vertical="top" wrapText="1"/>
    </xf>
    <xf numFmtId="0" fontId="5" fillId="4" borderId="41" xfId="0" applyFont="1" applyFill="1" applyBorder="1" applyAlignment="1">
      <alignment horizontal="center" vertical="top" wrapText="1"/>
    </xf>
    <xf numFmtId="0" fontId="5" fillId="4" borderId="45" xfId="0" applyFont="1" applyFill="1" applyBorder="1" applyAlignment="1">
      <alignment horizontal="center" vertical="top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7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5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0" fillId="4" borderId="33" xfId="0" applyFill="1" applyBorder="1" applyAlignment="1">
      <alignment horizontal="center" vertical="top" wrapText="1"/>
    </xf>
    <xf numFmtId="0" fontId="5" fillId="4" borderId="33" xfId="0" applyFont="1" applyFill="1" applyBorder="1" applyAlignment="1">
      <alignment horizontal="center" vertical="top" wrapText="1"/>
    </xf>
    <xf numFmtId="0" fontId="4" fillId="0" borderId="52" xfId="0" applyFont="1" applyBorder="1"/>
    <xf numFmtId="0" fontId="4" fillId="0" borderId="10" xfId="0" applyFont="1" applyBorder="1" applyAlignment="1">
      <alignment horizontal="center"/>
    </xf>
    <xf numFmtId="0" fontId="3" fillId="5" borderId="46" xfId="0" applyFont="1" applyFill="1" applyBorder="1" applyAlignment="1">
      <alignment horizontal="center" vertical="top" wrapText="1"/>
    </xf>
    <xf numFmtId="0" fontId="0" fillId="5" borderId="53" xfId="0" applyFill="1" applyBorder="1" applyAlignment="1">
      <alignment horizontal="center" vertical="top" wrapText="1"/>
    </xf>
    <xf numFmtId="0" fontId="0" fillId="5" borderId="54" xfId="0" applyFill="1" applyBorder="1" applyAlignment="1">
      <alignment horizontal="center" vertical="top" wrapText="1"/>
    </xf>
    <xf numFmtId="0" fontId="3" fillId="4" borderId="55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center"/>
    </xf>
    <xf numFmtId="0" fontId="4" fillId="0" borderId="10" xfId="0" applyFont="1" applyBorder="1"/>
    <xf numFmtId="0" fontId="4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G5" sqref="G5"/>
    </sheetView>
  </sheetViews>
  <sheetFormatPr defaultColWidth="11.453125" defaultRowHeight="12.5" x14ac:dyDescent="0.25"/>
  <cols>
    <col min="1" max="1" width="5.7265625" style="10" customWidth="1"/>
    <col min="2" max="12" width="8.26953125" style="43" customWidth="1"/>
    <col min="13" max="13" width="10" style="43" customWidth="1"/>
    <col min="14" max="14" width="9.26953125" style="43" customWidth="1"/>
    <col min="15" max="15" width="8.26953125" style="43" customWidth="1"/>
    <col min="16" max="16384" width="11.453125" style="10"/>
  </cols>
  <sheetData>
    <row r="1" spans="1:15" ht="13" x14ac:dyDescent="0.3">
      <c r="A1" s="41" t="s">
        <v>0</v>
      </c>
      <c r="B1" s="42"/>
    </row>
    <row r="3" spans="1:15" x14ac:dyDescent="0.25">
      <c r="B3" s="53" t="s">
        <v>30</v>
      </c>
    </row>
    <row r="4" spans="1:15" x14ac:dyDescent="0.25">
      <c r="B4" s="53" t="s">
        <v>31</v>
      </c>
    </row>
    <row r="6" spans="1:15" ht="15" customHeight="1" x14ac:dyDescent="0.25">
      <c r="B6" s="54" t="s">
        <v>27</v>
      </c>
      <c r="C6" s="5"/>
      <c r="D6" s="5"/>
      <c r="E6" s="5"/>
      <c r="F6" s="5"/>
      <c r="G6" s="5"/>
      <c r="H6" s="5"/>
      <c r="I6" s="5"/>
      <c r="J6" s="5"/>
      <c r="K6" s="5"/>
      <c r="L6" s="5"/>
      <c r="M6" s="13"/>
      <c r="N6" s="13"/>
      <c r="O6" s="10"/>
    </row>
    <row r="7" spans="1:15" ht="15.75" customHeight="1" x14ac:dyDescent="0.25">
      <c r="B7" s="2"/>
      <c r="C7" s="55" t="s">
        <v>1</v>
      </c>
      <c r="D7" s="55" t="s">
        <v>2</v>
      </c>
      <c r="E7" s="55" t="s">
        <v>3</v>
      </c>
      <c r="F7" s="55" t="s">
        <v>4</v>
      </c>
      <c r="G7" s="55" t="s">
        <v>5</v>
      </c>
      <c r="H7" s="55" t="s">
        <v>6</v>
      </c>
      <c r="I7" s="55" t="s">
        <v>7</v>
      </c>
      <c r="J7" s="55" t="s">
        <v>8</v>
      </c>
      <c r="K7" s="55" t="s">
        <v>9</v>
      </c>
      <c r="L7" s="55" t="s">
        <v>10</v>
      </c>
      <c r="M7" s="19" t="s">
        <v>11</v>
      </c>
      <c r="N7" s="10"/>
      <c r="O7" s="10"/>
    </row>
    <row r="8" spans="1:15" ht="13" x14ac:dyDescent="0.25">
      <c r="B8" s="56" t="s">
        <v>29</v>
      </c>
      <c r="C8" s="51">
        <v>18</v>
      </c>
      <c r="D8" s="51">
        <v>15</v>
      </c>
      <c r="E8" s="51">
        <v>9</v>
      </c>
      <c r="F8" s="51">
        <v>14</v>
      </c>
      <c r="G8" s="51">
        <v>17</v>
      </c>
      <c r="H8" s="51">
        <v>23</v>
      </c>
      <c r="I8" s="51">
        <v>25</v>
      </c>
      <c r="J8" s="51">
        <v>13</v>
      </c>
      <c r="K8" s="51">
        <v>13</v>
      </c>
      <c r="L8" s="52">
        <v>19</v>
      </c>
      <c r="M8" s="19"/>
      <c r="N8" s="10"/>
      <c r="O8" s="10"/>
    </row>
    <row r="9" spans="1:15" ht="13" x14ac:dyDescent="0.25">
      <c r="B9" s="57" t="s">
        <v>1</v>
      </c>
      <c r="C9" s="7">
        <v>0</v>
      </c>
      <c r="D9" s="4">
        <v>31</v>
      </c>
      <c r="E9" s="4">
        <v>26</v>
      </c>
      <c r="F9" s="4">
        <v>12</v>
      </c>
      <c r="G9" s="4">
        <v>18</v>
      </c>
      <c r="H9" s="4">
        <v>6</v>
      </c>
      <c r="I9" s="4">
        <v>15</v>
      </c>
      <c r="J9" s="4">
        <v>16</v>
      </c>
      <c r="K9" s="4">
        <v>30</v>
      </c>
      <c r="L9" s="13">
        <v>36</v>
      </c>
      <c r="M9" s="19">
        <v>1</v>
      </c>
      <c r="N9" s="10"/>
      <c r="O9" s="10"/>
    </row>
    <row r="10" spans="1:15" ht="13" x14ac:dyDescent="0.25">
      <c r="B10" s="57" t="s">
        <v>2</v>
      </c>
      <c r="C10" s="4">
        <v>31</v>
      </c>
      <c r="D10" s="7">
        <v>0</v>
      </c>
      <c r="E10" s="4">
        <v>19</v>
      </c>
      <c r="F10" s="4">
        <v>22</v>
      </c>
      <c r="G10" s="4">
        <v>9</v>
      </c>
      <c r="H10" s="4">
        <v>38</v>
      </c>
      <c r="I10" s="4">
        <v>32</v>
      </c>
      <c r="J10" s="4">
        <v>18</v>
      </c>
      <c r="K10" s="4">
        <v>6</v>
      </c>
      <c r="L10" s="13">
        <v>16</v>
      </c>
      <c r="M10" s="19">
        <v>2</v>
      </c>
      <c r="N10" s="10"/>
      <c r="O10" s="10"/>
    </row>
    <row r="11" spans="1:15" ht="13" x14ac:dyDescent="0.25">
      <c r="B11" s="57" t="s">
        <v>3</v>
      </c>
      <c r="C11" s="4">
        <v>26</v>
      </c>
      <c r="D11" s="4">
        <v>19</v>
      </c>
      <c r="E11" s="7">
        <v>0</v>
      </c>
      <c r="F11" s="4">
        <v>15</v>
      </c>
      <c r="G11" s="4">
        <v>26</v>
      </c>
      <c r="H11" s="4">
        <v>25</v>
      </c>
      <c r="I11" s="4">
        <v>36</v>
      </c>
      <c r="J11" s="4">
        <v>24</v>
      </c>
      <c r="K11" s="4">
        <v>15</v>
      </c>
      <c r="L11" s="13">
        <v>12</v>
      </c>
      <c r="M11" s="19">
        <v>0.5</v>
      </c>
      <c r="N11" s="10"/>
      <c r="O11" s="10"/>
    </row>
    <row r="12" spans="1:15" ht="13" x14ac:dyDescent="0.25">
      <c r="B12" s="57" t="s">
        <v>4</v>
      </c>
      <c r="C12" s="4">
        <v>12</v>
      </c>
      <c r="D12" s="4">
        <v>22</v>
      </c>
      <c r="E12" s="4">
        <v>15</v>
      </c>
      <c r="F12" s="7">
        <v>0</v>
      </c>
      <c r="G12" s="4">
        <v>29</v>
      </c>
      <c r="H12" s="4">
        <v>11</v>
      </c>
      <c r="I12" s="4">
        <v>27</v>
      </c>
      <c r="J12" s="4">
        <v>21</v>
      </c>
      <c r="K12" s="4">
        <v>28</v>
      </c>
      <c r="L12" s="13">
        <v>30</v>
      </c>
      <c r="M12" s="19">
        <v>4</v>
      </c>
      <c r="N12" s="10"/>
      <c r="O12" s="10"/>
    </row>
    <row r="13" spans="1:15" ht="13" x14ac:dyDescent="0.25">
      <c r="B13" s="57" t="s">
        <v>5</v>
      </c>
      <c r="C13" s="4">
        <v>18</v>
      </c>
      <c r="D13" s="4">
        <v>9</v>
      </c>
      <c r="E13" s="4">
        <v>26</v>
      </c>
      <c r="F13" s="4">
        <v>29</v>
      </c>
      <c r="G13" s="7">
        <v>0</v>
      </c>
      <c r="H13" s="4">
        <v>21</v>
      </c>
      <c r="I13" s="4">
        <v>22</v>
      </c>
      <c r="J13" s="4">
        <v>12</v>
      </c>
      <c r="K13" s="4">
        <v>17</v>
      </c>
      <c r="L13" s="13">
        <v>28</v>
      </c>
      <c r="M13" s="19">
        <v>0.5</v>
      </c>
      <c r="N13" s="10"/>
      <c r="O13" s="10"/>
    </row>
    <row r="14" spans="1:15" ht="13" x14ac:dyDescent="0.25">
      <c r="B14" s="57" t="s">
        <v>6</v>
      </c>
      <c r="C14" s="4">
        <v>6</v>
      </c>
      <c r="D14" s="4">
        <v>38</v>
      </c>
      <c r="E14" s="4">
        <v>25</v>
      </c>
      <c r="F14" s="4">
        <v>11</v>
      </c>
      <c r="G14" s="4">
        <v>21</v>
      </c>
      <c r="H14" s="7">
        <v>0</v>
      </c>
      <c r="I14" s="4">
        <v>21</v>
      </c>
      <c r="J14" s="4">
        <v>22</v>
      </c>
      <c r="K14" s="4">
        <v>36</v>
      </c>
      <c r="L14" s="13">
        <v>40</v>
      </c>
      <c r="M14" s="19">
        <v>2</v>
      </c>
      <c r="N14" s="10"/>
      <c r="O14" s="10"/>
    </row>
    <row r="15" spans="1:15" ht="13" x14ac:dyDescent="0.25">
      <c r="B15" s="57" t="s">
        <v>7</v>
      </c>
      <c r="C15" s="4">
        <v>15</v>
      </c>
      <c r="D15" s="4">
        <v>32</v>
      </c>
      <c r="E15" s="4">
        <v>36</v>
      </c>
      <c r="F15" s="4">
        <v>27</v>
      </c>
      <c r="G15" s="4">
        <v>22</v>
      </c>
      <c r="H15" s="4">
        <v>21</v>
      </c>
      <c r="I15" s="7">
        <v>0</v>
      </c>
      <c r="J15" s="4">
        <v>13</v>
      </c>
      <c r="K15" s="4">
        <v>34</v>
      </c>
      <c r="L15" s="13">
        <v>43</v>
      </c>
      <c r="M15" s="19">
        <v>1</v>
      </c>
      <c r="N15" s="10"/>
      <c r="O15" s="10"/>
    </row>
    <row r="16" spans="1:15" ht="13" x14ac:dyDescent="0.25">
      <c r="B16" s="57" t="s">
        <v>8</v>
      </c>
      <c r="C16" s="4">
        <v>16</v>
      </c>
      <c r="D16" s="4">
        <v>18</v>
      </c>
      <c r="E16" s="4">
        <v>24</v>
      </c>
      <c r="F16" s="4">
        <v>21</v>
      </c>
      <c r="G16" s="4">
        <v>12</v>
      </c>
      <c r="H16" s="4">
        <v>22</v>
      </c>
      <c r="I16" s="4">
        <v>13</v>
      </c>
      <c r="J16" s="7">
        <v>0</v>
      </c>
      <c r="K16" s="4">
        <v>21</v>
      </c>
      <c r="L16" s="13">
        <v>28</v>
      </c>
      <c r="M16" s="19">
        <v>0.5</v>
      </c>
      <c r="N16" s="10"/>
      <c r="O16" s="10"/>
    </row>
    <row r="17" spans="1:15" ht="13" x14ac:dyDescent="0.25">
      <c r="B17" s="57" t="s">
        <v>9</v>
      </c>
      <c r="C17" s="4">
        <v>30</v>
      </c>
      <c r="D17" s="4">
        <v>6</v>
      </c>
      <c r="E17" s="4">
        <v>15</v>
      </c>
      <c r="F17" s="4">
        <v>28</v>
      </c>
      <c r="G17" s="4">
        <v>17</v>
      </c>
      <c r="H17" s="4">
        <v>36</v>
      </c>
      <c r="I17" s="4">
        <v>34</v>
      </c>
      <c r="J17" s="4">
        <v>21</v>
      </c>
      <c r="K17" s="7">
        <v>0</v>
      </c>
      <c r="L17" s="13">
        <v>12</v>
      </c>
      <c r="M17" s="19">
        <v>4</v>
      </c>
      <c r="N17" s="10"/>
      <c r="O17" s="10"/>
    </row>
    <row r="18" spans="1:15" ht="13" x14ac:dyDescent="0.25">
      <c r="B18" s="58" t="s">
        <v>10</v>
      </c>
      <c r="C18" s="3">
        <v>36</v>
      </c>
      <c r="D18" s="3">
        <v>16</v>
      </c>
      <c r="E18" s="3">
        <v>12</v>
      </c>
      <c r="F18" s="3">
        <v>30</v>
      </c>
      <c r="G18" s="3">
        <v>28</v>
      </c>
      <c r="H18" s="3">
        <v>40</v>
      </c>
      <c r="I18" s="3">
        <v>43</v>
      </c>
      <c r="J18" s="3">
        <v>28</v>
      </c>
      <c r="K18" s="3">
        <v>12</v>
      </c>
      <c r="L18" s="47">
        <v>0</v>
      </c>
      <c r="M18" s="19">
        <v>2</v>
      </c>
      <c r="N18" s="10"/>
      <c r="O18" s="10"/>
    </row>
    <row r="19" spans="1:15" ht="15.5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6" t="s">
        <v>12</v>
      </c>
      <c r="M19" s="59">
        <f>SUM(M9:M18)</f>
        <v>17.5</v>
      </c>
      <c r="N19" s="10"/>
      <c r="O19" s="10"/>
    </row>
    <row r="20" spans="1:15" x14ac:dyDescent="0.25">
      <c r="B20" s="53" t="s">
        <v>32</v>
      </c>
    </row>
    <row r="21" spans="1:15" ht="13" x14ac:dyDescent="0.3">
      <c r="A21" s="44"/>
    </row>
    <row r="22" spans="1:15" ht="13" x14ac:dyDescent="0.3">
      <c r="A22" s="45"/>
      <c r="B22" s="10"/>
      <c r="C22" s="10"/>
      <c r="D22" s="10"/>
    </row>
    <row r="23" spans="1:15" ht="13" x14ac:dyDescent="0.3">
      <c r="A23" s="45"/>
      <c r="B23" s="10"/>
      <c r="C23" s="10"/>
      <c r="D23" s="10"/>
    </row>
    <row r="24" spans="1:15" ht="13" x14ac:dyDescent="0.3">
      <c r="A24" s="45"/>
      <c r="B24" s="10"/>
      <c r="C24" s="10"/>
      <c r="D24" s="10"/>
    </row>
    <row r="25" spans="1:15" ht="13" x14ac:dyDescent="0.3">
      <c r="A25" s="45"/>
      <c r="B25" s="10"/>
      <c r="C25" s="10"/>
      <c r="D25" s="10"/>
    </row>
    <row r="26" spans="1:15" x14ac:dyDescent="0.25">
      <c r="B26" s="10"/>
      <c r="C26" s="46"/>
      <c r="D26" s="10"/>
    </row>
    <row r="27" spans="1:15" x14ac:dyDescent="0.25">
      <c r="B27" s="10"/>
      <c r="C27" s="46"/>
      <c r="D27" s="10"/>
    </row>
    <row r="28" spans="1:15" x14ac:dyDescent="0.25">
      <c r="B28" s="10"/>
      <c r="C28" s="46"/>
      <c r="D28" s="10"/>
    </row>
    <row r="29" spans="1:15" x14ac:dyDescent="0.25">
      <c r="B29" s="10"/>
      <c r="C29" s="46"/>
      <c r="D29" s="46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opLeftCell="A14" workbookViewId="0">
      <selection activeCell="O25" sqref="O25"/>
    </sheetView>
  </sheetViews>
  <sheetFormatPr defaultColWidth="11.453125" defaultRowHeight="12.5" x14ac:dyDescent="0.25"/>
  <cols>
    <col min="1" max="1" width="9" style="10" customWidth="1"/>
    <col min="2" max="5" width="9.7265625" style="10" customWidth="1"/>
    <col min="6" max="6" width="3.453125" style="10" customWidth="1"/>
    <col min="7" max="10" width="10.26953125" style="10" customWidth="1"/>
    <col min="11" max="11" width="28.7265625" style="10" customWidth="1"/>
    <col min="12" max="13" width="8.1796875" style="10" customWidth="1"/>
    <col min="14" max="16384" width="11.453125" style="10"/>
  </cols>
  <sheetData>
    <row r="1" spans="1:17" ht="13" x14ac:dyDescent="0.3">
      <c r="A1" s="41" t="s">
        <v>0</v>
      </c>
      <c r="B1" s="42"/>
      <c r="L1" s="75"/>
      <c r="M1" s="75"/>
    </row>
    <row r="2" spans="1:17" x14ac:dyDescent="0.25">
      <c r="L2" s="13"/>
      <c r="M2" s="13"/>
    </row>
    <row r="3" spans="1:17" ht="13" x14ac:dyDescent="0.3">
      <c r="A3" s="48" t="s">
        <v>13</v>
      </c>
      <c r="B3" s="49"/>
      <c r="L3" s="13"/>
      <c r="M3" s="13"/>
    </row>
    <row r="4" spans="1:17" x14ac:dyDescent="0.25">
      <c r="B4" s="9" t="s">
        <v>28</v>
      </c>
      <c r="L4" s="13"/>
      <c r="M4" s="13"/>
    </row>
    <row r="5" spans="1:17" x14ac:dyDescent="0.25">
      <c r="L5" s="13"/>
      <c r="M5" s="13"/>
    </row>
    <row r="6" spans="1:17" ht="13" x14ac:dyDescent="0.3">
      <c r="A6" s="11" t="s">
        <v>14</v>
      </c>
      <c r="B6" s="9" t="s">
        <v>33</v>
      </c>
      <c r="L6" s="13"/>
      <c r="M6" s="13"/>
    </row>
    <row r="7" spans="1:17" ht="13" x14ac:dyDescent="0.3">
      <c r="A7" s="11" t="s">
        <v>15</v>
      </c>
      <c r="B7" s="9" t="s">
        <v>16</v>
      </c>
      <c r="L7" s="13"/>
      <c r="M7" s="13"/>
    </row>
    <row r="8" spans="1:17" ht="13" x14ac:dyDescent="0.3">
      <c r="A8" s="11" t="s">
        <v>18</v>
      </c>
      <c r="B8" s="9" t="s">
        <v>19</v>
      </c>
      <c r="L8" s="13"/>
      <c r="M8" s="13"/>
    </row>
    <row r="9" spans="1:17" ht="13" x14ac:dyDescent="0.3">
      <c r="A9" s="11"/>
      <c r="B9" s="9" t="s">
        <v>26</v>
      </c>
      <c r="L9" s="13"/>
      <c r="M9" s="13"/>
    </row>
    <row r="10" spans="1:17" x14ac:dyDescent="0.25">
      <c r="B10" s="9"/>
      <c r="L10" s="13"/>
      <c r="M10" s="13"/>
    </row>
    <row r="11" spans="1:17" ht="12.75" customHeight="1" thickBot="1" x14ac:dyDescent="0.3">
      <c r="G11" s="5"/>
      <c r="H11" s="12"/>
      <c r="I11" s="13"/>
      <c r="J11" s="13"/>
      <c r="K11" s="5"/>
      <c r="L11" s="75"/>
      <c r="M11" s="16"/>
      <c r="N11" s="5"/>
      <c r="O11" s="5"/>
      <c r="P11" s="5"/>
      <c r="Q11" s="5"/>
    </row>
    <row r="12" spans="1:17" ht="26" thickTop="1" thickBot="1" x14ac:dyDescent="0.3">
      <c r="B12" s="121" t="s">
        <v>14</v>
      </c>
      <c r="C12" s="122"/>
      <c r="D12" s="121" t="s">
        <v>17</v>
      </c>
      <c r="E12" s="122"/>
      <c r="G12" s="125" t="s">
        <v>18</v>
      </c>
      <c r="H12" s="126"/>
      <c r="I12" s="70" t="s">
        <v>25</v>
      </c>
      <c r="J12" s="68" t="s">
        <v>35</v>
      </c>
      <c r="K12" s="69" t="s">
        <v>36</v>
      </c>
      <c r="L12" s="15"/>
      <c r="M12" s="15"/>
      <c r="N12" s="5"/>
      <c r="O12" s="5"/>
      <c r="P12" s="5"/>
      <c r="Q12" s="5"/>
    </row>
    <row r="13" spans="1:17" ht="16.5" thickTop="1" thickBot="1" x14ac:dyDescent="0.3">
      <c r="B13" s="111" t="s">
        <v>65</v>
      </c>
      <c r="C13" s="36">
        <v>2</v>
      </c>
      <c r="D13" s="35">
        <v>1</v>
      </c>
      <c r="E13" s="36" t="s">
        <v>109</v>
      </c>
      <c r="G13" s="60" t="s">
        <v>29</v>
      </c>
      <c r="H13" s="24" t="s">
        <v>6</v>
      </c>
      <c r="I13" s="24">
        <v>2</v>
      </c>
      <c r="J13" s="25">
        <v>23</v>
      </c>
      <c r="K13" s="25"/>
      <c r="N13" s="5"/>
      <c r="Q13" s="5"/>
    </row>
    <row r="14" spans="1:17" ht="16.5" thickTop="1" thickBot="1" x14ac:dyDescent="0.3">
      <c r="B14" s="111" t="s">
        <v>66</v>
      </c>
      <c r="C14" s="38">
        <v>1</v>
      </c>
      <c r="D14" s="37">
        <v>2</v>
      </c>
      <c r="E14" s="38" t="s">
        <v>110</v>
      </c>
      <c r="G14" s="26" t="s">
        <v>6</v>
      </c>
      <c r="H14" s="19" t="s">
        <v>1</v>
      </c>
      <c r="I14" s="19">
        <v>1</v>
      </c>
      <c r="J14" s="27">
        <v>6</v>
      </c>
      <c r="K14" s="27"/>
      <c r="N14" s="5"/>
      <c r="Q14" s="5"/>
    </row>
    <row r="15" spans="1:17" ht="16.5" thickTop="1" thickBot="1" x14ac:dyDescent="0.3">
      <c r="B15" s="111" t="s">
        <v>67</v>
      </c>
      <c r="C15" s="38">
        <v>20</v>
      </c>
      <c r="D15" s="37">
        <v>3</v>
      </c>
      <c r="E15" s="38" t="s">
        <v>111</v>
      </c>
      <c r="G15" s="26" t="s">
        <v>1</v>
      </c>
      <c r="H15" s="19" t="s">
        <v>7</v>
      </c>
      <c r="I15" s="18">
        <v>1</v>
      </c>
      <c r="J15" s="27">
        <v>15</v>
      </c>
      <c r="K15" s="28"/>
      <c r="L15" s="114" t="s">
        <v>21</v>
      </c>
      <c r="M15" s="115"/>
      <c r="N15" s="5"/>
      <c r="Q15" s="5"/>
    </row>
    <row r="16" spans="1:17" ht="15" customHeight="1" thickTop="1" thickBot="1" x14ac:dyDescent="0.3">
      <c r="B16" s="111" t="s">
        <v>68</v>
      </c>
      <c r="C16" s="38">
        <v>17</v>
      </c>
      <c r="D16" s="37">
        <v>4</v>
      </c>
      <c r="E16" s="38" t="s">
        <v>112</v>
      </c>
      <c r="G16" s="26" t="s">
        <v>7</v>
      </c>
      <c r="H16" s="19" t="s">
        <v>8</v>
      </c>
      <c r="I16" s="19">
        <v>0.5</v>
      </c>
      <c r="J16" s="143">
        <v>13</v>
      </c>
      <c r="K16" s="29"/>
      <c r="L16" s="123"/>
      <c r="M16" s="124"/>
      <c r="N16" s="5"/>
      <c r="O16" s="5"/>
      <c r="P16" s="5"/>
      <c r="Q16" s="5"/>
    </row>
    <row r="17" spans="2:17" ht="15" customHeight="1" thickTop="1" thickBot="1" x14ac:dyDescent="0.3">
      <c r="B17" s="111" t="s">
        <v>69</v>
      </c>
      <c r="C17" s="38">
        <v>35</v>
      </c>
      <c r="D17" s="37">
        <v>5</v>
      </c>
      <c r="E17" s="38" t="s">
        <v>113</v>
      </c>
      <c r="G17" s="63" t="s">
        <v>8</v>
      </c>
      <c r="H17" s="64" t="s">
        <v>29</v>
      </c>
      <c r="I17" s="64">
        <v>0</v>
      </c>
      <c r="J17" s="65">
        <v>13</v>
      </c>
      <c r="K17" s="65"/>
      <c r="L17" s="73">
        <f>SUM(I13:I17)</f>
        <v>4.5</v>
      </c>
      <c r="M17" s="74" t="s">
        <v>38</v>
      </c>
      <c r="N17" s="5"/>
      <c r="O17" s="5"/>
      <c r="P17" s="5"/>
      <c r="Q17" s="5"/>
    </row>
    <row r="18" spans="2:17" ht="16.5" thickTop="1" thickBot="1" x14ac:dyDescent="0.3">
      <c r="B18" s="111" t="s">
        <v>70</v>
      </c>
      <c r="C18" s="38">
        <v>28</v>
      </c>
      <c r="D18" s="37">
        <v>6</v>
      </c>
      <c r="E18" s="38" t="s">
        <v>114</v>
      </c>
      <c r="G18" s="116" t="s">
        <v>34</v>
      </c>
      <c r="H18" s="117"/>
      <c r="I18" s="117"/>
      <c r="J18" s="117"/>
      <c r="K18" s="118"/>
      <c r="L18" s="61"/>
      <c r="M18" s="62"/>
      <c r="N18" s="5"/>
      <c r="O18" s="5"/>
      <c r="P18" s="5"/>
      <c r="Q18" s="5"/>
    </row>
    <row r="19" spans="2:17" ht="16.5" thickTop="1" thickBot="1" x14ac:dyDescent="0.3">
      <c r="B19" s="111" t="s">
        <v>71</v>
      </c>
      <c r="C19" s="38">
        <v>15</v>
      </c>
      <c r="D19" s="37">
        <v>7</v>
      </c>
      <c r="E19" s="38" t="s">
        <v>115</v>
      </c>
      <c r="G19" s="66" t="s">
        <v>29</v>
      </c>
      <c r="H19" s="50" t="s">
        <v>10</v>
      </c>
      <c r="I19" s="50">
        <v>2</v>
      </c>
      <c r="J19" s="67">
        <v>19</v>
      </c>
      <c r="K19" s="67"/>
      <c r="N19" s="5"/>
      <c r="O19" s="5"/>
      <c r="P19" s="5"/>
      <c r="Q19" s="5"/>
    </row>
    <row r="20" spans="2:17" ht="16.5" thickTop="1" thickBot="1" x14ac:dyDescent="0.3">
      <c r="B20" s="111" t="s">
        <v>72</v>
      </c>
      <c r="C20" s="38">
        <v>1</v>
      </c>
      <c r="D20" s="37">
        <v>8</v>
      </c>
      <c r="E20" s="38" t="s">
        <v>116</v>
      </c>
      <c r="G20" s="26" t="s">
        <v>10</v>
      </c>
      <c r="H20" s="19" t="s">
        <v>2</v>
      </c>
      <c r="I20" s="18">
        <v>2</v>
      </c>
      <c r="J20" s="144">
        <v>16</v>
      </c>
      <c r="K20" s="30"/>
      <c r="L20" s="114" t="s">
        <v>22</v>
      </c>
      <c r="M20" s="119"/>
      <c r="N20" s="5"/>
      <c r="Q20" s="5"/>
    </row>
    <row r="21" spans="2:17" ht="16.5" thickTop="1" thickBot="1" x14ac:dyDescent="0.3">
      <c r="B21" s="111" t="s">
        <v>73</v>
      </c>
      <c r="C21" s="38">
        <v>1</v>
      </c>
      <c r="D21" s="37">
        <v>9</v>
      </c>
      <c r="E21" s="38" t="s">
        <v>117</v>
      </c>
      <c r="G21" s="26" t="s">
        <v>2</v>
      </c>
      <c r="H21" s="19" t="s">
        <v>5</v>
      </c>
      <c r="I21" s="18">
        <v>0.5</v>
      </c>
      <c r="J21" s="144">
        <v>9</v>
      </c>
      <c r="K21" s="30"/>
      <c r="L21" s="127"/>
      <c r="M21" s="128"/>
      <c r="N21" s="5"/>
      <c r="Q21" s="5"/>
    </row>
    <row r="22" spans="2:17" ht="16.5" thickTop="1" thickBot="1" x14ac:dyDescent="0.3">
      <c r="B22" s="111" t="s">
        <v>74</v>
      </c>
      <c r="C22" s="38">
        <v>5</v>
      </c>
      <c r="D22" s="37">
        <v>10</v>
      </c>
      <c r="E22" s="38" t="s">
        <v>118</v>
      </c>
      <c r="G22" s="63" t="s">
        <v>5</v>
      </c>
      <c r="H22" s="64" t="s">
        <v>29</v>
      </c>
      <c r="I22" s="64">
        <v>0</v>
      </c>
      <c r="J22" s="145">
        <v>17</v>
      </c>
      <c r="K22" s="72"/>
      <c r="L22" s="73">
        <f>SUM(I19:I22)</f>
        <v>4.5</v>
      </c>
      <c r="M22" s="74" t="s">
        <v>38</v>
      </c>
      <c r="N22" s="5"/>
      <c r="Q22" s="5"/>
    </row>
    <row r="23" spans="2:17" ht="16.5" thickTop="1" thickBot="1" x14ac:dyDescent="0.3">
      <c r="B23" s="111" t="s">
        <v>75</v>
      </c>
      <c r="C23" s="38">
        <v>7</v>
      </c>
      <c r="D23" s="37">
        <v>11</v>
      </c>
      <c r="E23" s="38" t="s">
        <v>119</v>
      </c>
      <c r="G23" s="116" t="s">
        <v>37</v>
      </c>
      <c r="H23" s="117"/>
      <c r="I23" s="117"/>
      <c r="J23" s="117"/>
      <c r="K23" s="118"/>
      <c r="L23" s="17"/>
      <c r="M23" s="17"/>
      <c r="N23" s="5"/>
      <c r="O23" s="5"/>
      <c r="P23" s="5"/>
      <c r="Q23" s="5"/>
    </row>
    <row r="24" spans="2:17" ht="16.5" thickTop="1" thickBot="1" x14ac:dyDescent="0.3">
      <c r="B24" s="111" t="s">
        <v>76</v>
      </c>
      <c r="C24" s="38">
        <v>23</v>
      </c>
      <c r="D24" s="37">
        <v>12</v>
      </c>
      <c r="E24" s="38" t="s">
        <v>120</v>
      </c>
      <c r="G24" s="26" t="s">
        <v>29</v>
      </c>
      <c r="H24" s="19" t="s">
        <v>4</v>
      </c>
      <c r="I24" s="18">
        <v>4</v>
      </c>
      <c r="J24" s="141">
        <v>14</v>
      </c>
      <c r="K24" s="30"/>
      <c r="L24" s="114" t="s">
        <v>23</v>
      </c>
      <c r="M24" s="119"/>
      <c r="N24" s="5"/>
      <c r="O24" s="5"/>
      <c r="P24" s="5"/>
      <c r="Q24" s="5"/>
    </row>
    <row r="25" spans="2:17" ht="16.5" thickTop="1" thickBot="1" x14ac:dyDescent="0.3">
      <c r="B25" s="111" t="s">
        <v>77</v>
      </c>
      <c r="C25" s="38">
        <v>0</v>
      </c>
      <c r="D25" s="37">
        <v>13</v>
      </c>
      <c r="E25" s="38" t="s">
        <v>121</v>
      </c>
      <c r="G25" s="26" t="s">
        <v>4</v>
      </c>
      <c r="H25" s="19" t="s">
        <v>3</v>
      </c>
      <c r="I25" s="18">
        <v>0.5</v>
      </c>
      <c r="J25" s="22">
        <v>15</v>
      </c>
      <c r="K25" s="30"/>
      <c r="L25" s="112"/>
      <c r="M25" s="113"/>
      <c r="N25" s="5"/>
      <c r="O25" s="5"/>
      <c r="P25" s="5"/>
      <c r="Q25" s="5"/>
    </row>
    <row r="26" spans="2:17" ht="16.5" thickTop="1" thickBot="1" x14ac:dyDescent="0.3">
      <c r="B26" s="111" t="s">
        <v>78</v>
      </c>
      <c r="C26" s="38">
        <v>8</v>
      </c>
      <c r="D26" s="37">
        <v>14</v>
      </c>
      <c r="E26" s="38" t="s">
        <v>122</v>
      </c>
      <c r="G26" s="26" t="s">
        <v>3</v>
      </c>
      <c r="H26" s="19" t="s">
        <v>29</v>
      </c>
      <c r="I26" s="18">
        <v>0</v>
      </c>
      <c r="J26" s="21">
        <v>9</v>
      </c>
      <c r="K26" s="30"/>
      <c r="L26" s="73">
        <f>SUM(I24:I26)</f>
        <v>4.5</v>
      </c>
      <c r="M26" s="74" t="s">
        <v>38</v>
      </c>
      <c r="N26" s="5"/>
      <c r="O26" s="5"/>
      <c r="P26" s="5"/>
      <c r="Q26" s="5"/>
    </row>
    <row r="27" spans="2:17" ht="16.5" thickTop="1" thickBot="1" x14ac:dyDescent="0.3">
      <c r="B27" s="111" t="s">
        <v>79</v>
      </c>
      <c r="C27" s="38">
        <v>10</v>
      </c>
      <c r="D27" s="37">
        <v>15</v>
      </c>
      <c r="E27" s="38" t="s">
        <v>123</v>
      </c>
      <c r="G27" s="116" t="s">
        <v>64</v>
      </c>
      <c r="H27" s="117"/>
      <c r="I27" s="117"/>
      <c r="J27" s="117"/>
      <c r="K27" s="118"/>
      <c r="L27" s="14"/>
      <c r="M27" s="14"/>
      <c r="N27" s="5"/>
      <c r="O27" s="5"/>
      <c r="P27" s="5"/>
      <c r="Q27" s="5"/>
    </row>
    <row r="28" spans="2:17" ht="16.5" thickTop="1" thickBot="1" x14ac:dyDescent="0.3">
      <c r="B28" s="111" t="s">
        <v>80</v>
      </c>
      <c r="C28" s="38">
        <v>22</v>
      </c>
      <c r="D28" s="37">
        <v>16</v>
      </c>
      <c r="E28" s="38" t="s">
        <v>124</v>
      </c>
      <c r="G28" s="26" t="s">
        <v>29</v>
      </c>
      <c r="H28" s="19" t="s">
        <v>9</v>
      </c>
      <c r="I28" s="18">
        <v>4</v>
      </c>
      <c r="J28" s="18">
        <v>13</v>
      </c>
      <c r="K28" s="27"/>
      <c r="L28" s="120" t="s">
        <v>24</v>
      </c>
      <c r="M28" s="119"/>
      <c r="N28" s="5"/>
      <c r="O28" s="5"/>
      <c r="P28" s="5"/>
      <c r="Q28" s="5"/>
    </row>
    <row r="29" spans="2:17" ht="14" thickTop="1" thickBot="1" x14ac:dyDescent="0.3">
      <c r="B29" s="111" t="s">
        <v>81</v>
      </c>
      <c r="C29" s="38">
        <v>18</v>
      </c>
      <c r="D29" s="37">
        <v>17</v>
      </c>
      <c r="E29" s="38" t="s">
        <v>125</v>
      </c>
      <c r="G29" s="26" t="s">
        <v>9</v>
      </c>
      <c r="H29" s="19" t="s">
        <v>29</v>
      </c>
      <c r="I29" s="18">
        <v>0</v>
      </c>
      <c r="J29" s="18">
        <v>13</v>
      </c>
      <c r="K29" s="27"/>
      <c r="L29" s="112"/>
      <c r="M29" s="113"/>
      <c r="N29" s="14"/>
      <c r="O29" s="14"/>
      <c r="P29" s="14"/>
      <c r="Q29" s="14"/>
    </row>
    <row r="30" spans="2:17" ht="16.5" thickTop="1" thickBot="1" x14ac:dyDescent="0.3">
      <c r="B30" s="111" t="s">
        <v>82</v>
      </c>
      <c r="C30" s="38">
        <v>8</v>
      </c>
      <c r="D30" s="37">
        <v>18</v>
      </c>
      <c r="E30" s="38" t="s">
        <v>116</v>
      </c>
      <c r="G30" s="31"/>
      <c r="H30" s="32"/>
      <c r="I30" s="33"/>
      <c r="J30" s="33"/>
      <c r="K30" s="34"/>
      <c r="L30" s="73">
        <f>SUM(I28:I30)</f>
        <v>4</v>
      </c>
      <c r="M30" s="74" t="s">
        <v>38</v>
      </c>
      <c r="N30" s="5"/>
      <c r="O30" s="5"/>
      <c r="P30" s="5"/>
      <c r="Q30" s="5"/>
    </row>
    <row r="31" spans="2:17" ht="16.5" thickTop="1" thickBot="1" x14ac:dyDescent="0.3">
      <c r="B31" s="111" t="s">
        <v>83</v>
      </c>
      <c r="C31" s="38">
        <v>0</v>
      </c>
      <c r="D31" s="37">
        <v>19</v>
      </c>
      <c r="E31" s="38" t="s">
        <v>126</v>
      </c>
      <c r="L31" s="15"/>
      <c r="M31" s="15"/>
      <c r="N31" s="5"/>
      <c r="O31" s="5"/>
      <c r="P31" s="5"/>
      <c r="Q31" s="5"/>
    </row>
    <row r="32" spans="2:17" ht="16.5" thickTop="1" thickBot="1" x14ac:dyDescent="0.3">
      <c r="B32" s="111" t="s">
        <v>84</v>
      </c>
      <c r="C32" s="38">
        <v>7</v>
      </c>
      <c r="D32" s="37">
        <v>20</v>
      </c>
      <c r="E32" s="38" t="s">
        <v>127</v>
      </c>
      <c r="L32" s="43">
        <f>L17+L22+L26+L30</f>
        <v>17.5</v>
      </c>
      <c r="N32" s="5"/>
      <c r="O32" s="5"/>
      <c r="P32" s="5"/>
      <c r="Q32" s="5"/>
    </row>
    <row r="33" spans="2:17" ht="16.5" thickTop="1" thickBot="1" x14ac:dyDescent="0.3">
      <c r="B33" s="111" t="s">
        <v>85</v>
      </c>
      <c r="C33" s="38">
        <v>-2</v>
      </c>
      <c r="D33" s="37">
        <v>21</v>
      </c>
      <c r="E33" s="38" t="s">
        <v>128</v>
      </c>
      <c r="N33" s="5"/>
      <c r="Q33" s="5"/>
    </row>
    <row r="34" spans="2:17" ht="16.5" thickTop="1" thickBot="1" x14ac:dyDescent="0.3">
      <c r="B34" s="111" t="s">
        <v>86</v>
      </c>
      <c r="C34" s="38">
        <v>-2</v>
      </c>
      <c r="D34" s="37">
        <v>22</v>
      </c>
      <c r="E34" s="38" t="s">
        <v>129</v>
      </c>
      <c r="N34" s="5"/>
      <c r="Q34" s="5"/>
    </row>
    <row r="35" spans="2:17" ht="16.5" thickTop="1" thickBot="1" x14ac:dyDescent="0.3">
      <c r="B35" s="111" t="s">
        <v>87</v>
      </c>
      <c r="C35" s="38">
        <v>7</v>
      </c>
      <c r="D35" s="37">
        <v>23</v>
      </c>
      <c r="E35" s="38" t="s">
        <v>130</v>
      </c>
      <c r="N35" s="5"/>
      <c r="Q35" s="5"/>
    </row>
    <row r="36" spans="2:17" ht="16.5" thickTop="1" thickBot="1" x14ac:dyDescent="0.3">
      <c r="B36" s="111" t="s">
        <v>88</v>
      </c>
      <c r="C36" s="38">
        <v>16</v>
      </c>
      <c r="D36" s="37">
        <v>24</v>
      </c>
      <c r="E36" s="38" t="s">
        <v>131</v>
      </c>
      <c r="N36" s="5"/>
      <c r="O36" s="5"/>
      <c r="P36" s="5"/>
      <c r="Q36" s="5"/>
    </row>
    <row r="37" spans="2:17" ht="14" thickTop="1" thickBot="1" x14ac:dyDescent="0.3">
      <c r="B37" s="111" t="s">
        <v>89</v>
      </c>
      <c r="C37" s="38">
        <v>2</v>
      </c>
      <c r="D37" s="37">
        <v>25</v>
      </c>
      <c r="E37" s="38" t="s">
        <v>132</v>
      </c>
    </row>
    <row r="38" spans="2:17" ht="14" thickTop="1" thickBot="1" x14ac:dyDescent="0.3">
      <c r="B38" s="111" t="s">
        <v>90</v>
      </c>
      <c r="C38" s="38">
        <v>26</v>
      </c>
      <c r="D38" s="37">
        <v>26</v>
      </c>
      <c r="E38" s="38" t="s">
        <v>133</v>
      </c>
    </row>
    <row r="39" spans="2:17" ht="14" thickTop="1" thickBot="1" x14ac:dyDescent="0.3">
      <c r="B39" s="111" t="s">
        <v>91</v>
      </c>
      <c r="C39" s="38">
        <v>12</v>
      </c>
      <c r="D39" s="37">
        <v>27</v>
      </c>
      <c r="E39" s="38" t="s">
        <v>134</v>
      </c>
    </row>
    <row r="40" spans="2:17" ht="14" thickTop="1" thickBot="1" x14ac:dyDescent="0.3">
      <c r="B40" s="111" t="s">
        <v>92</v>
      </c>
      <c r="C40" s="38">
        <v>6</v>
      </c>
      <c r="D40" s="37">
        <v>28</v>
      </c>
      <c r="E40" s="38" t="s">
        <v>135</v>
      </c>
    </row>
    <row r="41" spans="2:17" ht="14" thickTop="1" thickBot="1" x14ac:dyDescent="0.3">
      <c r="B41" s="111" t="s">
        <v>93</v>
      </c>
      <c r="C41" s="38">
        <v>-1</v>
      </c>
      <c r="D41" s="37">
        <v>29</v>
      </c>
      <c r="E41" s="38" t="s">
        <v>136</v>
      </c>
    </row>
    <row r="42" spans="2:17" ht="14" thickTop="1" thickBot="1" x14ac:dyDescent="0.3">
      <c r="B42" s="111" t="s">
        <v>94</v>
      </c>
      <c r="C42" s="38">
        <v>3</v>
      </c>
      <c r="D42" s="37">
        <v>30</v>
      </c>
      <c r="E42" s="38" t="s">
        <v>137</v>
      </c>
    </row>
    <row r="43" spans="2:17" ht="14" thickTop="1" thickBot="1" x14ac:dyDescent="0.3">
      <c r="B43" s="111" t="s">
        <v>95</v>
      </c>
      <c r="C43" s="38">
        <v>19</v>
      </c>
      <c r="D43" s="37">
        <v>31</v>
      </c>
      <c r="E43" s="38" t="s">
        <v>138</v>
      </c>
    </row>
    <row r="44" spans="2:17" ht="14" thickTop="1" thickBot="1" x14ac:dyDescent="0.3">
      <c r="B44" s="111" t="s">
        <v>96</v>
      </c>
      <c r="C44" s="38">
        <v>20</v>
      </c>
      <c r="D44" s="37">
        <v>32</v>
      </c>
      <c r="E44" s="38" t="s">
        <v>139</v>
      </c>
    </row>
    <row r="45" spans="2:17" ht="14" thickTop="1" thickBot="1" x14ac:dyDescent="0.3">
      <c r="B45" s="111" t="s">
        <v>97</v>
      </c>
      <c r="C45" s="38">
        <v>18</v>
      </c>
      <c r="D45" s="37">
        <v>33</v>
      </c>
      <c r="E45" s="38" t="s">
        <v>140</v>
      </c>
    </row>
    <row r="46" spans="2:17" ht="14" thickTop="1" thickBot="1" x14ac:dyDescent="0.3">
      <c r="B46" s="111" t="s">
        <v>98</v>
      </c>
      <c r="C46" s="38">
        <v>13</v>
      </c>
      <c r="D46" s="37">
        <v>34</v>
      </c>
      <c r="E46" s="38" t="s">
        <v>141</v>
      </c>
    </row>
    <row r="47" spans="2:17" ht="14" thickTop="1" thickBot="1" x14ac:dyDescent="0.3">
      <c r="B47" s="111" t="s">
        <v>98</v>
      </c>
      <c r="C47" s="38">
        <v>8</v>
      </c>
      <c r="D47" s="37">
        <v>35</v>
      </c>
      <c r="E47" s="38" t="s">
        <v>142</v>
      </c>
    </row>
    <row r="48" spans="2:17" ht="14" thickTop="1" thickBot="1" x14ac:dyDescent="0.3">
      <c r="B48" s="111" t="s">
        <v>99</v>
      </c>
      <c r="C48" s="38">
        <v>27</v>
      </c>
      <c r="D48" s="37">
        <v>36</v>
      </c>
      <c r="E48" s="38" t="s">
        <v>143</v>
      </c>
    </row>
    <row r="49" spans="2:5" ht="14" thickTop="1" thickBot="1" x14ac:dyDescent="0.3">
      <c r="B49" s="111" t="s">
        <v>100</v>
      </c>
      <c r="C49" s="38">
        <v>14</v>
      </c>
      <c r="D49" s="37">
        <v>37</v>
      </c>
      <c r="E49" s="38" t="s">
        <v>144</v>
      </c>
    </row>
    <row r="50" spans="2:5" ht="14" thickTop="1" thickBot="1" x14ac:dyDescent="0.3">
      <c r="B50" s="111" t="s">
        <v>101</v>
      </c>
      <c r="C50" s="38">
        <v>0</v>
      </c>
      <c r="D50" s="37">
        <v>38</v>
      </c>
      <c r="E50" s="38" t="s">
        <v>145</v>
      </c>
    </row>
    <row r="51" spans="2:5" ht="14" thickTop="1" thickBot="1" x14ac:dyDescent="0.3">
      <c r="B51" s="111" t="s">
        <v>102</v>
      </c>
      <c r="C51" s="38">
        <v>2</v>
      </c>
      <c r="D51" s="37">
        <v>39</v>
      </c>
      <c r="E51" s="38" t="s">
        <v>146</v>
      </c>
    </row>
    <row r="52" spans="2:5" ht="14" thickTop="1" thickBot="1" x14ac:dyDescent="0.3">
      <c r="B52" s="111" t="s">
        <v>103</v>
      </c>
      <c r="C52" s="38">
        <v>25</v>
      </c>
      <c r="D52" s="37">
        <v>40</v>
      </c>
      <c r="E52" s="38" t="s">
        <v>147</v>
      </c>
    </row>
    <row r="53" spans="2:5" ht="14" thickTop="1" thickBot="1" x14ac:dyDescent="0.3">
      <c r="B53" s="111" t="s">
        <v>104</v>
      </c>
      <c r="C53" s="38">
        <v>4</v>
      </c>
      <c r="D53" s="37">
        <v>41</v>
      </c>
      <c r="E53" s="38" t="s">
        <v>148</v>
      </c>
    </row>
    <row r="54" spans="2:5" ht="14" thickTop="1" thickBot="1" x14ac:dyDescent="0.3">
      <c r="B54" s="111" t="s">
        <v>105</v>
      </c>
      <c r="C54" s="38">
        <v>1</v>
      </c>
      <c r="D54" s="37">
        <v>42</v>
      </c>
      <c r="E54" s="38" t="s">
        <v>149</v>
      </c>
    </row>
    <row r="55" spans="2:5" ht="14" thickTop="1" thickBot="1" x14ac:dyDescent="0.3">
      <c r="B55" s="111" t="s">
        <v>106</v>
      </c>
      <c r="C55" s="38">
        <v>5</v>
      </c>
      <c r="D55" s="37">
        <v>43</v>
      </c>
      <c r="E55" s="38" t="s">
        <v>150</v>
      </c>
    </row>
    <row r="56" spans="2:5" ht="14" thickTop="1" thickBot="1" x14ac:dyDescent="0.3">
      <c r="B56" s="111" t="s">
        <v>107</v>
      </c>
      <c r="C56" s="38">
        <v>4</v>
      </c>
      <c r="D56" s="37">
        <v>44</v>
      </c>
      <c r="E56" s="38" t="s">
        <v>151</v>
      </c>
    </row>
    <row r="57" spans="2:5" ht="14" thickTop="1" thickBot="1" x14ac:dyDescent="0.3">
      <c r="B57" s="111" t="s">
        <v>108</v>
      </c>
      <c r="C57" s="40">
        <v>20</v>
      </c>
      <c r="D57" s="37">
        <v>45</v>
      </c>
      <c r="E57" s="40" t="s">
        <v>152</v>
      </c>
    </row>
    <row r="58" spans="2:5" ht="13" thickTop="1" x14ac:dyDescent="0.25"/>
  </sheetData>
  <mergeCells count="14">
    <mergeCell ref="B12:C12"/>
    <mergeCell ref="D12:E12"/>
    <mergeCell ref="L16:M16"/>
    <mergeCell ref="G12:H12"/>
    <mergeCell ref="L25:M25"/>
    <mergeCell ref="L21:M21"/>
    <mergeCell ref="L20:M20"/>
    <mergeCell ref="L29:M29"/>
    <mergeCell ref="L15:M15"/>
    <mergeCell ref="G18:K18"/>
    <mergeCell ref="G23:K23"/>
    <mergeCell ref="G27:K27"/>
    <mergeCell ref="L24:M24"/>
    <mergeCell ref="L28:M2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opLeftCell="A7" workbookViewId="0">
      <selection activeCell="J7" sqref="J7:J14"/>
    </sheetView>
  </sheetViews>
  <sheetFormatPr defaultColWidth="11.453125" defaultRowHeight="12.5" x14ac:dyDescent="0.25"/>
  <cols>
    <col min="1" max="1" width="9" style="10" customWidth="1"/>
    <col min="2" max="5" width="9.7265625" style="10" customWidth="1"/>
    <col min="6" max="6" width="3.453125" style="10" customWidth="1"/>
    <col min="7" max="10" width="10.26953125" style="10" customWidth="1"/>
    <col min="11" max="11" width="28.7265625" style="10" customWidth="1"/>
    <col min="12" max="13" width="8.1796875" style="10" customWidth="1"/>
    <col min="14" max="16384" width="11.453125" style="10"/>
  </cols>
  <sheetData>
    <row r="1" spans="1:17" ht="13" x14ac:dyDescent="0.3">
      <c r="A1" s="41" t="s">
        <v>0</v>
      </c>
      <c r="B1" s="42"/>
      <c r="L1" s="75"/>
      <c r="M1" s="75"/>
    </row>
    <row r="2" spans="1:17" x14ac:dyDescent="0.25">
      <c r="L2" s="13"/>
      <c r="M2" s="13"/>
    </row>
    <row r="3" spans="1:17" ht="13" x14ac:dyDescent="0.3">
      <c r="A3" s="48" t="s">
        <v>39</v>
      </c>
      <c r="B3" s="49"/>
      <c r="C3" s="10" t="s">
        <v>40</v>
      </c>
      <c r="L3" s="13"/>
      <c r="M3" s="13"/>
    </row>
    <row r="4" spans="1:17" x14ac:dyDescent="0.25">
      <c r="B4" s="9"/>
      <c r="L4" s="13"/>
      <c r="M4" s="13"/>
    </row>
    <row r="5" spans="1:17" ht="12.75" customHeight="1" thickBot="1" x14ac:dyDescent="0.3">
      <c r="G5" s="5"/>
      <c r="H5" s="12"/>
      <c r="I5" s="13"/>
      <c r="J5" s="13"/>
      <c r="K5" s="5"/>
      <c r="L5" s="75"/>
      <c r="M5" s="16"/>
      <c r="N5" s="5"/>
      <c r="O5" s="5"/>
      <c r="P5" s="5"/>
      <c r="Q5" s="5"/>
    </row>
    <row r="6" spans="1:17" ht="26" thickTop="1" thickBot="1" x14ac:dyDescent="0.3">
      <c r="B6" s="121" t="s">
        <v>14</v>
      </c>
      <c r="C6" s="122"/>
      <c r="D6" s="121" t="s">
        <v>17</v>
      </c>
      <c r="E6" s="122"/>
      <c r="G6" s="125" t="s">
        <v>18</v>
      </c>
      <c r="H6" s="126"/>
      <c r="I6" s="70" t="s">
        <v>25</v>
      </c>
      <c r="J6" s="68" t="s">
        <v>35</v>
      </c>
      <c r="K6" s="69" t="s">
        <v>36</v>
      </c>
      <c r="L6" s="15"/>
      <c r="M6" s="15"/>
      <c r="N6" s="5"/>
      <c r="O6" s="5"/>
      <c r="P6" s="5"/>
      <c r="Q6" s="5"/>
    </row>
    <row r="7" spans="1:17" ht="16" thickTop="1" x14ac:dyDescent="0.25">
      <c r="B7" s="35" t="s">
        <v>65</v>
      </c>
      <c r="C7" s="36">
        <v>2</v>
      </c>
      <c r="D7" s="35" t="s">
        <v>69</v>
      </c>
      <c r="E7" s="36">
        <v>35</v>
      </c>
      <c r="G7" s="60" t="s">
        <v>29</v>
      </c>
      <c r="H7" s="24" t="s">
        <v>3</v>
      </c>
      <c r="I7" s="24">
        <v>0.5</v>
      </c>
      <c r="J7" s="146">
        <v>9</v>
      </c>
      <c r="K7" s="25"/>
      <c r="N7" s="5"/>
      <c r="Q7" s="5"/>
    </row>
    <row r="8" spans="1:17" ht="15.5" x14ac:dyDescent="0.25">
      <c r="B8" s="37" t="s">
        <v>66</v>
      </c>
      <c r="C8" s="38">
        <v>1</v>
      </c>
      <c r="D8" s="37" t="s">
        <v>70</v>
      </c>
      <c r="E8" s="38">
        <v>28</v>
      </c>
      <c r="G8" s="26" t="s">
        <v>3</v>
      </c>
      <c r="H8" s="19" t="s">
        <v>4</v>
      </c>
      <c r="I8" s="19">
        <v>4</v>
      </c>
      <c r="J8" s="18">
        <v>15</v>
      </c>
      <c r="K8" s="27"/>
      <c r="N8" s="5"/>
      <c r="Q8" s="5"/>
    </row>
    <row r="9" spans="1:17" ht="15.5" x14ac:dyDescent="0.25">
      <c r="B9" s="37" t="s">
        <v>67</v>
      </c>
      <c r="C9" s="38">
        <v>20</v>
      </c>
      <c r="D9" s="37" t="s">
        <v>99</v>
      </c>
      <c r="E9" s="38">
        <v>27</v>
      </c>
      <c r="G9" s="26" t="s">
        <v>4</v>
      </c>
      <c r="H9" s="19" t="s">
        <v>6</v>
      </c>
      <c r="I9" s="18">
        <v>2</v>
      </c>
      <c r="J9" s="18">
        <v>11</v>
      </c>
      <c r="K9" s="28"/>
      <c r="L9" s="114" t="s">
        <v>21</v>
      </c>
      <c r="M9" s="115"/>
      <c r="N9" s="5"/>
      <c r="Q9" s="5"/>
    </row>
    <row r="10" spans="1:17" ht="15" customHeight="1" x14ac:dyDescent="0.25">
      <c r="B10" s="37" t="s">
        <v>68</v>
      </c>
      <c r="C10" s="38">
        <v>17</v>
      </c>
      <c r="D10" s="37" t="s">
        <v>90</v>
      </c>
      <c r="E10" s="38">
        <v>26</v>
      </c>
      <c r="G10" s="26" t="s">
        <v>6</v>
      </c>
      <c r="H10" s="19" t="s">
        <v>1</v>
      </c>
      <c r="I10" s="19">
        <v>1</v>
      </c>
      <c r="J10" s="18">
        <v>6</v>
      </c>
      <c r="K10" s="29"/>
      <c r="L10" s="123"/>
      <c r="M10" s="124"/>
      <c r="N10" s="5"/>
      <c r="O10" s="5"/>
      <c r="P10" s="5"/>
      <c r="Q10" s="5"/>
    </row>
    <row r="11" spans="1:17" ht="15" customHeight="1" x14ac:dyDescent="0.25">
      <c r="B11" s="133" t="s">
        <v>153</v>
      </c>
      <c r="C11" s="43">
        <v>35</v>
      </c>
      <c r="D11" s="37" t="s">
        <v>103</v>
      </c>
      <c r="E11" s="38">
        <v>25</v>
      </c>
      <c r="G11" s="63" t="s">
        <v>1</v>
      </c>
      <c r="H11" s="64" t="s">
        <v>7</v>
      </c>
      <c r="I11" s="64">
        <v>1</v>
      </c>
      <c r="J11" s="147">
        <v>15</v>
      </c>
      <c r="K11" s="65"/>
      <c r="L11" s="73">
        <f>SUM(I7:I14)</f>
        <v>9.5</v>
      </c>
      <c r="M11" s="74" t="s">
        <v>38</v>
      </c>
      <c r="N11" s="5"/>
      <c r="O11" s="5"/>
      <c r="P11" s="5"/>
      <c r="Q11" s="5"/>
    </row>
    <row r="12" spans="1:17" ht="15.5" x14ac:dyDescent="0.25">
      <c r="B12" s="37" t="s">
        <v>70</v>
      </c>
      <c r="C12" s="38">
        <v>28</v>
      </c>
      <c r="D12" s="37" t="s">
        <v>76</v>
      </c>
      <c r="E12" s="38">
        <v>23</v>
      </c>
      <c r="G12" s="63" t="s">
        <v>7</v>
      </c>
      <c r="H12" s="64" t="s">
        <v>8</v>
      </c>
      <c r="I12" s="64">
        <v>0.5</v>
      </c>
      <c r="J12" s="18">
        <v>13</v>
      </c>
      <c r="K12" s="28"/>
      <c r="L12" s="61"/>
      <c r="M12" s="62"/>
      <c r="N12" s="5"/>
      <c r="O12" s="5"/>
      <c r="P12" s="5"/>
      <c r="Q12" s="5"/>
    </row>
    <row r="13" spans="1:17" ht="15.5" x14ac:dyDescent="0.25">
      <c r="B13" s="37" t="s">
        <v>71</v>
      </c>
      <c r="C13" s="38">
        <v>15</v>
      </c>
      <c r="D13" s="37" t="s">
        <v>80</v>
      </c>
      <c r="E13" s="38">
        <v>22</v>
      </c>
      <c r="G13" s="26" t="s">
        <v>8</v>
      </c>
      <c r="H13" s="19" t="s">
        <v>5</v>
      </c>
      <c r="I13" s="19">
        <v>0.5</v>
      </c>
      <c r="J13" s="147">
        <v>12</v>
      </c>
      <c r="K13" s="28"/>
      <c r="N13" s="5"/>
      <c r="O13" s="5"/>
      <c r="P13" s="5"/>
      <c r="Q13" s="5"/>
    </row>
    <row r="14" spans="1:17" ht="15.5" x14ac:dyDescent="0.25">
      <c r="B14" s="37" t="s">
        <v>72</v>
      </c>
      <c r="C14" s="38">
        <v>1</v>
      </c>
      <c r="D14" s="37" t="s">
        <v>67</v>
      </c>
      <c r="E14" s="38">
        <v>20</v>
      </c>
      <c r="G14" s="26" t="s">
        <v>5</v>
      </c>
      <c r="H14" s="19" t="s">
        <v>29</v>
      </c>
      <c r="I14" s="19">
        <v>0</v>
      </c>
      <c r="J14" s="22">
        <v>17</v>
      </c>
      <c r="K14" s="30"/>
      <c r="N14" s="5"/>
      <c r="Q14" s="5"/>
    </row>
    <row r="15" spans="1:17" ht="15.5" x14ac:dyDescent="0.25">
      <c r="B15" s="37" t="s">
        <v>73</v>
      </c>
      <c r="C15" s="38">
        <v>1</v>
      </c>
      <c r="D15" s="37" t="s">
        <v>96</v>
      </c>
      <c r="E15" s="38">
        <v>20</v>
      </c>
      <c r="G15" s="26"/>
      <c r="H15" s="19"/>
      <c r="I15" s="19"/>
      <c r="J15" s="20"/>
      <c r="K15" s="30"/>
      <c r="N15" s="5"/>
      <c r="Q15" s="5"/>
    </row>
    <row r="16" spans="1:17" ht="16" thickBot="1" x14ac:dyDescent="0.3">
      <c r="B16" s="37" t="s">
        <v>74</v>
      </c>
      <c r="C16" s="38">
        <v>5</v>
      </c>
      <c r="D16" s="37" t="s">
        <v>108</v>
      </c>
      <c r="E16" s="38">
        <v>20</v>
      </c>
      <c r="G16" s="63"/>
      <c r="H16" s="64"/>
      <c r="I16" s="64"/>
      <c r="J16" s="76"/>
      <c r="K16" s="77"/>
      <c r="N16" s="5"/>
      <c r="Q16" s="5"/>
    </row>
    <row r="17" spans="2:17" ht="16" thickTop="1" x14ac:dyDescent="0.25">
      <c r="B17" s="37" t="s">
        <v>75</v>
      </c>
      <c r="C17" s="38">
        <v>7</v>
      </c>
      <c r="D17" s="37" t="s">
        <v>95</v>
      </c>
      <c r="E17" s="38">
        <v>19</v>
      </c>
      <c r="G17" s="135" t="s">
        <v>34</v>
      </c>
      <c r="H17" s="136"/>
      <c r="I17" s="136"/>
      <c r="J17" s="136"/>
      <c r="K17" s="137"/>
      <c r="N17" s="5"/>
      <c r="O17" s="5"/>
      <c r="P17" s="5"/>
      <c r="Q17" s="5"/>
    </row>
    <row r="18" spans="2:17" ht="15.5" x14ac:dyDescent="0.25">
      <c r="B18" s="37" t="s">
        <v>76</v>
      </c>
      <c r="C18" s="38">
        <v>23</v>
      </c>
      <c r="D18" s="37" t="s">
        <v>81</v>
      </c>
      <c r="E18" s="38">
        <v>18</v>
      </c>
      <c r="G18" s="19" t="s">
        <v>29</v>
      </c>
      <c r="H18" s="19" t="s">
        <v>2</v>
      </c>
      <c r="I18" s="18">
        <v>2</v>
      </c>
      <c r="J18" s="64">
        <v>15</v>
      </c>
      <c r="K18" s="139"/>
      <c r="L18" s="114" t="s">
        <v>22</v>
      </c>
      <c r="M18" s="119"/>
      <c r="N18" s="5"/>
      <c r="O18" s="5"/>
      <c r="P18" s="5"/>
      <c r="Q18" s="5"/>
    </row>
    <row r="19" spans="2:17" ht="15.5" x14ac:dyDescent="0.25">
      <c r="B19" s="37" t="s">
        <v>77</v>
      </c>
      <c r="C19" s="38">
        <v>0</v>
      </c>
      <c r="D19" s="37" t="s">
        <v>97</v>
      </c>
      <c r="E19" s="38">
        <v>18</v>
      </c>
      <c r="G19" s="19" t="s">
        <v>2</v>
      </c>
      <c r="H19" s="19" t="s">
        <v>9</v>
      </c>
      <c r="I19" s="18">
        <v>4</v>
      </c>
      <c r="J19" s="64">
        <v>6</v>
      </c>
      <c r="K19" s="139"/>
      <c r="L19" s="127"/>
      <c r="M19" s="128"/>
      <c r="N19" s="5"/>
      <c r="O19" s="5"/>
      <c r="P19" s="5"/>
      <c r="Q19" s="5"/>
    </row>
    <row r="20" spans="2:17" ht="15.5" x14ac:dyDescent="0.25">
      <c r="B20" s="37" t="s">
        <v>78</v>
      </c>
      <c r="C20" s="38">
        <v>8</v>
      </c>
      <c r="D20" s="37" t="s">
        <v>68</v>
      </c>
      <c r="E20" s="38">
        <v>17</v>
      </c>
      <c r="G20" s="19" t="s">
        <v>9</v>
      </c>
      <c r="H20" s="19" t="s">
        <v>10</v>
      </c>
      <c r="I20" s="19">
        <v>2</v>
      </c>
      <c r="J20" s="71">
        <v>12</v>
      </c>
      <c r="K20" s="140"/>
      <c r="L20" s="138">
        <f>SUM(I18:I21)</f>
        <v>8</v>
      </c>
      <c r="M20" s="74" t="s">
        <v>38</v>
      </c>
      <c r="N20" s="5"/>
      <c r="O20" s="5"/>
      <c r="P20" s="5"/>
      <c r="Q20" s="5"/>
    </row>
    <row r="21" spans="2:17" ht="16.5" customHeight="1" thickBot="1" x14ac:dyDescent="0.3">
      <c r="B21" s="37" t="s">
        <v>79</v>
      </c>
      <c r="C21" s="38">
        <v>10</v>
      </c>
      <c r="D21" s="37" t="s">
        <v>88</v>
      </c>
      <c r="E21" s="38">
        <v>16</v>
      </c>
      <c r="G21" s="134" t="s">
        <v>10</v>
      </c>
      <c r="H21" s="134" t="s">
        <v>29</v>
      </c>
      <c r="I21" s="134">
        <v>0</v>
      </c>
      <c r="J21" s="141">
        <v>19</v>
      </c>
      <c r="K21" s="142"/>
      <c r="N21" s="5"/>
      <c r="O21" s="5"/>
      <c r="P21" s="5"/>
      <c r="Q21" s="5"/>
    </row>
    <row r="22" spans="2:17" ht="16" thickTop="1" x14ac:dyDescent="0.25">
      <c r="B22" s="37" t="s">
        <v>80</v>
      </c>
      <c r="C22" s="38">
        <v>22</v>
      </c>
      <c r="D22" s="37" t="s">
        <v>71</v>
      </c>
      <c r="E22" s="38">
        <v>15</v>
      </c>
      <c r="N22" s="5"/>
      <c r="O22" s="5"/>
      <c r="P22" s="5"/>
      <c r="Q22" s="5"/>
    </row>
    <row r="23" spans="2:17" x14ac:dyDescent="0.25">
      <c r="B23" s="37" t="s">
        <v>81</v>
      </c>
      <c r="C23" s="38">
        <v>18</v>
      </c>
      <c r="D23" s="37" t="s">
        <v>100</v>
      </c>
      <c r="E23" s="38">
        <v>14</v>
      </c>
      <c r="N23" s="14"/>
      <c r="O23" s="14"/>
      <c r="P23" s="14"/>
      <c r="Q23" s="14"/>
    </row>
    <row r="24" spans="2:17" ht="15.5" x14ac:dyDescent="0.25">
      <c r="B24" s="37" t="s">
        <v>82</v>
      </c>
      <c r="C24" s="38">
        <v>8</v>
      </c>
      <c r="D24" s="37" t="s">
        <v>98</v>
      </c>
      <c r="E24" s="38">
        <v>13</v>
      </c>
      <c r="N24" s="5"/>
      <c r="O24" s="5"/>
      <c r="P24" s="5"/>
      <c r="Q24" s="5"/>
    </row>
    <row r="25" spans="2:17" ht="16.5" customHeight="1" x14ac:dyDescent="0.25">
      <c r="B25" s="37" t="s">
        <v>83</v>
      </c>
      <c r="C25" s="38">
        <v>0</v>
      </c>
      <c r="D25" s="37" t="s">
        <v>91</v>
      </c>
      <c r="E25" s="38">
        <v>12</v>
      </c>
      <c r="L25" s="15"/>
      <c r="M25" s="15"/>
      <c r="N25" s="5"/>
      <c r="O25" s="5"/>
      <c r="P25" s="5"/>
      <c r="Q25" s="5"/>
    </row>
    <row r="26" spans="2:17" ht="15.5" x14ac:dyDescent="0.25">
      <c r="B26" s="37" t="s">
        <v>84</v>
      </c>
      <c r="C26" s="38">
        <v>7</v>
      </c>
      <c r="D26" s="37" t="s">
        <v>79</v>
      </c>
      <c r="E26" s="38">
        <v>10</v>
      </c>
      <c r="N26" s="5"/>
      <c r="O26" s="5"/>
      <c r="P26" s="5"/>
      <c r="Q26" s="5"/>
    </row>
    <row r="27" spans="2:17" ht="15.5" x14ac:dyDescent="0.25">
      <c r="B27" s="37" t="s">
        <v>85</v>
      </c>
      <c r="C27" s="38">
        <v>-2</v>
      </c>
      <c r="D27" s="37" t="s">
        <v>78</v>
      </c>
      <c r="E27" s="38">
        <v>8</v>
      </c>
      <c r="N27" s="5"/>
      <c r="Q27" s="5"/>
    </row>
    <row r="28" spans="2:17" ht="15.5" x14ac:dyDescent="0.25">
      <c r="B28" s="37" t="s">
        <v>86</v>
      </c>
      <c r="C28" s="38">
        <v>-2</v>
      </c>
      <c r="D28" s="37" t="s">
        <v>82</v>
      </c>
      <c r="E28" s="38">
        <v>8</v>
      </c>
      <c r="N28" s="5"/>
      <c r="Q28" s="5"/>
    </row>
    <row r="29" spans="2:17" ht="15.5" x14ac:dyDescent="0.25">
      <c r="B29" s="37" t="s">
        <v>87</v>
      </c>
      <c r="C29" s="38">
        <v>7</v>
      </c>
      <c r="D29" s="37" t="s">
        <v>154</v>
      </c>
      <c r="E29" s="38">
        <v>8</v>
      </c>
      <c r="L29" s="17"/>
      <c r="M29" s="17"/>
      <c r="N29" s="5"/>
      <c r="Q29" s="5"/>
    </row>
    <row r="30" spans="2:17" ht="15" customHeight="1" x14ac:dyDescent="0.25">
      <c r="B30" s="37" t="s">
        <v>88</v>
      </c>
      <c r="C30" s="38">
        <v>16</v>
      </c>
      <c r="D30" s="37" t="s">
        <v>75</v>
      </c>
      <c r="E30" s="38">
        <v>7</v>
      </c>
      <c r="L30" s="5"/>
      <c r="M30" s="5"/>
      <c r="N30" s="5"/>
      <c r="O30" s="5"/>
    </row>
    <row r="31" spans="2:17" x14ac:dyDescent="0.25">
      <c r="B31" s="37" t="s">
        <v>89</v>
      </c>
      <c r="C31" s="38">
        <v>2</v>
      </c>
      <c r="D31" s="37" t="s">
        <v>84</v>
      </c>
      <c r="E31" s="38">
        <v>7</v>
      </c>
    </row>
    <row r="32" spans="2:17" x14ac:dyDescent="0.25">
      <c r="B32" s="37" t="s">
        <v>90</v>
      </c>
      <c r="C32" s="38">
        <v>26</v>
      </c>
      <c r="D32" s="37" t="s">
        <v>87</v>
      </c>
      <c r="E32" s="38">
        <v>7</v>
      </c>
    </row>
    <row r="33" spans="2:5" x14ac:dyDescent="0.25">
      <c r="B33" s="37" t="s">
        <v>91</v>
      </c>
      <c r="C33" s="38">
        <v>12</v>
      </c>
      <c r="D33" s="37" t="s">
        <v>92</v>
      </c>
      <c r="E33" s="38">
        <v>6</v>
      </c>
    </row>
    <row r="34" spans="2:5" ht="12.75" customHeight="1" x14ac:dyDescent="0.25">
      <c r="B34" s="37" t="s">
        <v>92</v>
      </c>
      <c r="C34" s="38">
        <v>6</v>
      </c>
      <c r="D34" s="37" t="s">
        <v>74</v>
      </c>
      <c r="E34" s="38">
        <v>5</v>
      </c>
    </row>
    <row r="35" spans="2:5" x14ac:dyDescent="0.25">
      <c r="B35" s="37" t="s">
        <v>93</v>
      </c>
      <c r="C35" s="38">
        <v>1</v>
      </c>
      <c r="D35" s="37" t="s">
        <v>106</v>
      </c>
      <c r="E35" s="38">
        <v>5</v>
      </c>
    </row>
    <row r="36" spans="2:5" x14ac:dyDescent="0.25">
      <c r="B36" s="37" t="s">
        <v>94</v>
      </c>
      <c r="C36" s="38">
        <v>3</v>
      </c>
      <c r="D36" s="37" t="s">
        <v>104</v>
      </c>
      <c r="E36" s="38">
        <v>4</v>
      </c>
    </row>
    <row r="37" spans="2:5" x14ac:dyDescent="0.25">
      <c r="B37" s="37" t="s">
        <v>95</v>
      </c>
      <c r="C37" s="38">
        <v>19</v>
      </c>
      <c r="D37" s="37" t="s">
        <v>107</v>
      </c>
      <c r="E37" s="38">
        <v>4</v>
      </c>
    </row>
    <row r="38" spans="2:5" x14ac:dyDescent="0.25">
      <c r="B38" s="37" t="s">
        <v>96</v>
      </c>
      <c r="C38" s="38">
        <v>20</v>
      </c>
      <c r="D38" s="37" t="s">
        <v>94</v>
      </c>
      <c r="E38" s="38">
        <v>3</v>
      </c>
    </row>
    <row r="39" spans="2:5" x14ac:dyDescent="0.25">
      <c r="B39" s="37" t="s">
        <v>97</v>
      </c>
      <c r="C39" s="38">
        <v>18</v>
      </c>
      <c r="D39" s="37" t="s">
        <v>65</v>
      </c>
      <c r="E39" s="38">
        <v>2</v>
      </c>
    </row>
    <row r="40" spans="2:5" x14ac:dyDescent="0.25">
      <c r="B40" s="37" t="s">
        <v>98</v>
      </c>
      <c r="C40" s="38">
        <v>13</v>
      </c>
      <c r="D40" s="37" t="s">
        <v>89</v>
      </c>
      <c r="E40" s="38">
        <v>2</v>
      </c>
    </row>
    <row r="41" spans="2:5" x14ac:dyDescent="0.25">
      <c r="B41" s="37" t="s">
        <v>154</v>
      </c>
      <c r="C41" s="38">
        <v>8</v>
      </c>
      <c r="D41" s="37" t="s">
        <v>102</v>
      </c>
      <c r="E41" s="38">
        <v>2</v>
      </c>
    </row>
    <row r="42" spans="2:5" x14ac:dyDescent="0.25">
      <c r="B42" s="37" t="s">
        <v>99</v>
      </c>
      <c r="C42" s="38">
        <v>27</v>
      </c>
      <c r="D42" s="37" t="s">
        <v>66</v>
      </c>
      <c r="E42" s="38">
        <v>1</v>
      </c>
    </row>
    <row r="43" spans="2:5" x14ac:dyDescent="0.25">
      <c r="B43" s="37" t="s">
        <v>100</v>
      </c>
      <c r="C43" s="38">
        <v>14</v>
      </c>
      <c r="D43" s="37" t="s">
        <v>72</v>
      </c>
      <c r="E43" s="38">
        <v>1</v>
      </c>
    </row>
    <row r="44" spans="2:5" x14ac:dyDescent="0.25">
      <c r="B44" s="37" t="s">
        <v>101</v>
      </c>
      <c r="C44" s="38">
        <v>0</v>
      </c>
      <c r="D44" s="37" t="s">
        <v>73</v>
      </c>
      <c r="E44" s="38">
        <v>1</v>
      </c>
    </row>
    <row r="45" spans="2:5" x14ac:dyDescent="0.25">
      <c r="B45" s="37" t="s">
        <v>102</v>
      </c>
      <c r="C45" s="38">
        <v>2</v>
      </c>
      <c r="D45" s="37" t="s">
        <v>93</v>
      </c>
      <c r="E45" s="38">
        <v>1</v>
      </c>
    </row>
    <row r="46" spans="2:5" x14ac:dyDescent="0.25">
      <c r="B46" s="37" t="s">
        <v>103</v>
      </c>
      <c r="C46" s="38">
        <v>25</v>
      </c>
      <c r="D46" s="37" t="s">
        <v>105</v>
      </c>
      <c r="E46" s="38">
        <v>1</v>
      </c>
    </row>
    <row r="47" spans="2:5" x14ac:dyDescent="0.25">
      <c r="B47" s="37" t="s">
        <v>104</v>
      </c>
      <c r="C47" s="38">
        <v>4</v>
      </c>
      <c r="D47" s="37" t="s">
        <v>77</v>
      </c>
      <c r="E47" s="38">
        <v>0</v>
      </c>
    </row>
    <row r="48" spans="2:5" x14ac:dyDescent="0.25">
      <c r="B48" s="37" t="s">
        <v>105</v>
      </c>
      <c r="C48" s="38">
        <v>1</v>
      </c>
      <c r="D48" s="37" t="s">
        <v>83</v>
      </c>
      <c r="E48" s="38">
        <v>0</v>
      </c>
    </row>
    <row r="49" spans="2:5" x14ac:dyDescent="0.25">
      <c r="B49" s="37" t="s">
        <v>106</v>
      </c>
      <c r="C49" s="38">
        <v>5</v>
      </c>
      <c r="D49" s="37" t="s">
        <v>101</v>
      </c>
      <c r="E49" s="38">
        <v>0</v>
      </c>
    </row>
    <row r="50" spans="2:5" x14ac:dyDescent="0.25">
      <c r="B50" s="37" t="s">
        <v>107</v>
      </c>
      <c r="C50" s="38">
        <v>4</v>
      </c>
      <c r="D50" s="37" t="s">
        <v>85</v>
      </c>
      <c r="E50" s="38">
        <v>-2</v>
      </c>
    </row>
    <row r="51" spans="2:5" ht="13" thickBot="1" x14ac:dyDescent="0.3">
      <c r="B51" s="37" t="s">
        <v>108</v>
      </c>
      <c r="C51" s="38">
        <v>20</v>
      </c>
      <c r="D51" s="39" t="s">
        <v>86</v>
      </c>
      <c r="E51" s="40">
        <v>-2</v>
      </c>
    </row>
    <row r="52" spans="2:5" ht="13" thickTop="1" x14ac:dyDescent="0.25"/>
  </sheetData>
  <mergeCells count="8">
    <mergeCell ref="G17:K17"/>
    <mergeCell ref="L19:M19"/>
    <mergeCell ref="L18:M18"/>
    <mergeCell ref="B6:C6"/>
    <mergeCell ref="D6:E6"/>
    <mergeCell ref="L10:M10"/>
    <mergeCell ref="G6:H6"/>
    <mergeCell ref="L9:M9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H11" sqref="H11"/>
    </sheetView>
  </sheetViews>
  <sheetFormatPr defaultColWidth="10.90625" defaultRowHeight="13" x14ac:dyDescent="0.3"/>
  <cols>
    <col min="1" max="1" width="12.26953125" customWidth="1"/>
    <col min="4" max="4" width="4.1796875" customWidth="1"/>
    <col min="7" max="7" width="3.54296875" customWidth="1"/>
    <col min="8" max="8" width="13.54296875" customWidth="1"/>
  </cols>
  <sheetData>
    <row r="1" spans="1:12" x14ac:dyDescent="0.3">
      <c r="A1" s="41" t="s">
        <v>0</v>
      </c>
    </row>
    <row r="2" spans="1:12" x14ac:dyDescent="0.3">
      <c r="A2" s="92"/>
    </row>
    <row r="3" spans="1:12" x14ac:dyDescent="0.3">
      <c r="B3" s="109" t="s">
        <v>41</v>
      </c>
      <c r="C3" s="110"/>
      <c r="E3" s="109" t="s">
        <v>42</v>
      </c>
      <c r="F3" s="110"/>
      <c r="H3" s="81"/>
      <c r="I3" s="82" t="s">
        <v>57</v>
      </c>
      <c r="J3" s="83">
        <v>250</v>
      </c>
      <c r="K3" s="81"/>
    </row>
    <row r="4" spans="1:12" x14ac:dyDescent="0.3">
      <c r="B4" s="93">
        <v>4</v>
      </c>
      <c r="C4" s="94" t="s">
        <v>53</v>
      </c>
      <c r="E4" s="93">
        <v>2</v>
      </c>
      <c r="F4" s="94" t="s">
        <v>53</v>
      </c>
      <c r="H4" s="81"/>
      <c r="I4" s="82" t="s">
        <v>46</v>
      </c>
      <c r="J4" s="83">
        <v>40</v>
      </c>
      <c r="K4" s="81" t="s">
        <v>47</v>
      </c>
    </row>
    <row r="5" spans="1:12" x14ac:dyDescent="0.3">
      <c r="B5" s="95"/>
      <c r="C5" s="96"/>
      <c r="E5" s="95"/>
      <c r="F5" s="96"/>
      <c r="H5" s="81"/>
      <c r="I5" s="82" t="s">
        <v>48</v>
      </c>
      <c r="J5" s="83">
        <v>10</v>
      </c>
      <c r="K5" s="81" t="s">
        <v>49</v>
      </c>
    </row>
    <row r="6" spans="1:12" x14ac:dyDescent="0.3">
      <c r="A6" s="8" t="s">
        <v>21</v>
      </c>
      <c r="B6" s="129"/>
      <c r="C6" s="131"/>
      <c r="D6" s="78"/>
      <c r="E6" s="129"/>
      <c r="F6" s="131"/>
      <c r="H6" s="81"/>
      <c r="I6" s="82" t="s">
        <v>50</v>
      </c>
      <c r="J6" s="83">
        <v>5</v>
      </c>
      <c r="K6" s="81" t="s">
        <v>49</v>
      </c>
    </row>
    <row r="7" spans="1:12" x14ac:dyDescent="0.3">
      <c r="A7" s="8"/>
      <c r="B7" s="97" t="s">
        <v>54</v>
      </c>
      <c r="C7" s="98">
        <v>70</v>
      </c>
      <c r="D7" s="78"/>
      <c r="E7" s="97" t="s">
        <v>54</v>
      </c>
      <c r="F7" s="103">
        <v>98</v>
      </c>
      <c r="H7" s="81"/>
      <c r="I7" s="82" t="s">
        <v>51</v>
      </c>
      <c r="J7" s="83">
        <v>8</v>
      </c>
      <c r="K7" s="81" t="s">
        <v>52</v>
      </c>
    </row>
    <row r="8" spans="1:12" x14ac:dyDescent="0.3">
      <c r="A8" s="8"/>
      <c r="B8" s="97" t="s">
        <v>20</v>
      </c>
      <c r="C8" s="98">
        <v>4.5</v>
      </c>
      <c r="D8" s="78"/>
      <c r="E8" s="97" t="s">
        <v>20</v>
      </c>
      <c r="F8" s="107">
        <v>9.5</v>
      </c>
    </row>
    <row r="9" spans="1:12" x14ac:dyDescent="0.3">
      <c r="A9" s="8"/>
      <c r="B9" s="97" t="s">
        <v>55</v>
      </c>
      <c r="C9" s="98">
        <v>4</v>
      </c>
      <c r="D9" s="78"/>
      <c r="E9" s="97" t="s">
        <v>55</v>
      </c>
      <c r="F9" s="103">
        <v>7</v>
      </c>
    </row>
    <row r="10" spans="1:12" x14ac:dyDescent="0.3">
      <c r="A10" s="8"/>
      <c r="B10" s="97" t="s">
        <v>56</v>
      </c>
      <c r="C10" s="98">
        <f>(((C7/40)*60)+(C8*5)+(9*10))</f>
        <v>217.5</v>
      </c>
      <c r="D10" s="78"/>
      <c r="E10" s="97" t="s">
        <v>56</v>
      </c>
      <c r="F10" s="98">
        <f>(((F7/40)*60)+(F8*5)+(F9*10))</f>
        <v>264.5</v>
      </c>
    </row>
    <row r="11" spans="1:12" x14ac:dyDescent="0.3">
      <c r="A11" s="8"/>
      <c r="B11" s="99"/>
      <c r="C11" s="100"/>
      <c r="D11" s="78"/>
      <c r="E11" s="99"/>
      <c r="F11" s="100"/>
    </row>
    <row r="12" spans="1:12" x14ac:dyDescent="0.3">
      <c r="A12" s="8" t="s">
        <v>22</v>
      </c>
      <c r="B12" s="129"/>
      <c r="C12" s="132"/>
      <c r="D12" s="78"/>
      <c r="E12" s="129"/>
      <c r="F12" s="132"/>
    </row>
    <row r="13" spans="1:12" x14ac:dyDescent="0.3">
      <c r="A13" s="8"/>
      <c r="B13" s="97" t="s">
        <v>54</v>
      </c>
      <c r="C13" s="101">
        <v>61</v>
      </c>
      <c r="D13" s="78"/>
      <c r="E13" s="97" t="s">
        <v>54</v>
      </c>
      <c r="F13" s="103">
        <v>41</v>
      </c>
    </row>
    <row r="14" spans="1:12" x14ac:dyDescent="0.3">
      <c r="A14" s="8"/>
      <c r="B14" s="97" t="s">
        <v>20</v>
      </c>
      <c r="C14" s="101">
        <v>4.5</v>
      </c>
      <c r="D14" s="78"/>
      <c r="E14" s="97" t="s">
        <v>20</v>
      </c>
      <c r="F14" s="107">
        <v>8</v>
      </c>
    </row>
    <row r="15" spans="1:12" x14ac:dyDescent="0.3">
      <c r="A15" s="8"/>
      <c r="B15" s="97" t="s">
        <v>55</v>
      </c>
      <c r="C15" s="101">
        <v>3</v>
      </c>
      <c r="D15" s="78"/>
      <c r="E15" s="97" t="s">
        <v>55</v>
      </c>
      <c r="F15" s="103">
        <v>3</v>
      </c>
    </row>
    <row r="16" spans="1:12" x14ac:dyDescent="0.3">
      <c r="A16" s="8"/>
      <c r="B16" s="97" t="s">
        <v>56</v>
      </c>
      <c r="C16" s="98">
        <f>(((C13/40)*60)+(C14*5)+(C15*10))</f>
        <v>144</v>
      </c>
      <c r="D16" s="78"/>
      <c r="E16" s="97" t="s">
        <v>56</v>
      </c>
      <c r="F16" s="98">
        <f>(((F13/40)*60)+(F14*5)+(F15*10))</f>
        <v>131.5</v>
      </c>
      <c r="H16" s="23"/>
      <c r="I16" s="84" t="s">
        <v>63</v>
      </c>
      <c r="J16" s="85" t="s">
        <v>61</v>
      </c>
      <c r="K16" s="85" t="s">
        <v>62</v>
      </c>
      <c r="L16" s="23"/>
    </row>
    <row r="17" spans="1:12" x14ac:dyDescent="0.3">
      <c r="A17" s="8"/>
      <c r="B17" s="99"/>
      <c r="C17" s="100"/>
      <c r="D17" s="78"/>
      <c r="E17" s="99"/>
      <c r="F17" s="100"/>
      <c r="H17" s="87"/>
      <c r="I17" s="86" t="s">
        <v>44</v>
      </c>
      <c r="J17" s="80">
        <v>40000</v>
      </c>
      <c r="K17" s="80">
        <v>48000</v>
      </c>
      <c r="L17" s="23" t="s">
        <v>43</v>
      </c>
    </row>
    <row r="18" spans="1:12" x14ac:dyDescent="0.3">
      <c r="A18" s="8" t="s">
        <v>23</v>
      </c>
      <c r="B18" s="129"/>
      <c r="C18" s="130"/>
      <c r="D18" s="78"/>
      <c r="E18" s="95"/>
      <c r="F18" s="96"/>
      <c r="H18" s="87"/>
      <c r="I18" s="86" t="s">
        <v>45</v>
      </c>
      <c r="J18" s="80">
        <v>0.25</v>
      </c>
      <c r="K18" s="80">
        <v>0.31</v>
      </c>
      <c r="L18" s="23" t="s">
        <v>43</v>
      </c>
    </row>
    <row r="19" spans="1:12" x14ac:dyDescent="0.3">
      <c r="A19" s="8"/>
      <c r="B19" s="97" t="s">
        <v>54</v>
      </c>
      <c r="C19" s="102">
        <v>38</v>
      </c>
      <c r="D19" s="78"/>
      <c r="E19" s="95"/>
      <c r="F19" s="96"/>
      <c r="H19" s="87"/>
      <c r="I19" s="86"/>
      <c r="J19" s="23"/>
      <c r="K19" s="23"/>
      <c r="L19" s="23"/>
    </row>
    <row r="20" spans="1:12" x14ac:dyDescent="0.3">
      <c r="A20" s="8"/>
      <c r="B20" s="97" t="s">
        <v>20</v>
      </c>
      <c r="C20" s="102">
        <v>4.5</v>
      </c>
      <c r="D20" s="78"/>
      <c r="E20" s="99"/>
      <c r="F20" s="100"/>
      <c r="H20" s="87"/>
      <c r="I20" s="86" t="s">
        <v>58</v>
      </c>
      <c r="J20" s="80">
        <f>C30*J3</f>
        <v>48750</v>
      </c>
      <c r="K20" s="80">
        <f>F30*J3</f>
        <v>34750</v>
      </c>
      <c r="L20" s="23"/>
    </row>
    <row r="21" spans="1:12" x14ac:dyDescent="0.3">
      <c r="A21" s="8"/>
      <c r="B21" s="97" t="s">
        <v>55</v>
      </c>
      <c r="C21" s="102">
        <v>2</v>
      </c>
      <c r="D21" s="78"/>
      <c r="E21" s="99"/>
      <c r="F21" s="100"/>
      <c r="H21" s="87"/>
      <c r="I21" s="86" t="s">
        <v>59</v>
      </c>
      <c r="J21" s="80">
        <f>J20*J18</f>
        <v>12187.5</v>
      </c>
      <c r="K21" s="80">
        <f>K20*K18</f>
        <v>10772.5</v>
      </c>
      <c r="L21" s="23" t="s">
        <v>43</v>
      </c>
    </row>
    <row r="22" spans="1:12" x14ac:dyDescent="0.3">
      <c r="A22" s="8"/>
      <c r="B22" s="97" t="s">
        <v>56</v>
      </c>
      <c r="C22" s="98">
        <f>(((C19/40)*60)+(C20*5)+(C21*10))</f>
        <v>99.5</v>
      </c>
      <c r="D22" s="78"/>
      <c r="E22" s="99"/>
      <c r="F22" s="100"/>
      <c r="H22" s="88"/>
      <c r="I22" s="89" t="s">
        <v>60</v>
      </c>
      <c r="J22" s="90">
        <f>$J$17+C30*J3*J18</f>
        <v>52187.5</v>
      </c>
      <c r="K22" s="90">
        <f>$K$17+F30*J3*K18</f>
        <v>58772.5</v>
      </c>
      <c r="L22" s="91" t="s">
        <v>43</v>
      </c>
    </row>
    <row r="23" spans="1:12" x14ac:dyDescent="0.3">
      <c r="A23" s="8"/>
      <c r="B23" s="99"/>
      <c r="C23" s="100"/>
      <c r="D23" s="78"/>
      <c r="E23" s="99"/>
      <c r="F23" s="100"/>
    </row>
    <row r="24" spans="1:12" x14ac:dyDescent="0.3">
      <c r="A24" s="8" t="s">
        <v>24</v>
      </c>
      <c r="B24" s="129"/>
      <c r="C24" s="130"/>
      <c r="D24" s="78"/>
      <c r="E24" s="99"/>
      <c r="F24" s="100"/>
    </row>
    <row r="25" spans="1:12" x14ac:dyDescent="0.3">
      <c r="A25" s="8"/>
      <c r="B25" s="97" t="s">
        <v>54</v>
      </c>
      <c r="C25" s="103">
        <v>26</v>
      </c>
      <c r="D25" s="78"/>
      <c r="E25" s="99"/>
      <c r="F25" s="100"/>
    </row>
    <row r="26" spans="1:12" x14ac:dyDescent="0.3">
      <c r="A26" s="8"/>
      <c r="B26" s="97" t="s">
        <v>20</v>
      </c>
      <c r="C26" s="102">
        <v>4</v>
      </c>
      <c r="D26" s="78"/>
      <c r="E26" s="99"/>
      <c r="F26" s="100"/>
      <c r="L26" s="1"/>
    </row>
    <row r="27" spans="1:12" x14ac:dyDescent="0.3">
      <c r="A27" s="8"/>
      <c r="B27" s="97" t="s">
        <v>55</v>
      </c>
      <c r="C27" s="102">
        <v>1</v>
      </c>
      <c r="D27" s="78"/>
      <c r="E27" s="99"/>
      <c r="F27" s="100"/>
    </row>
    <row r="28" spans="1:12" x14ac:dyDescent="0.3">
      <c r="A28" s="8"/>
      <c r="B28" s="97" t="s">
        <v>56</v>
      </c>
      <c r="C28" s="98">
        <f>(((C25/40)*60)+(C26*5)+(C27*10))</f>
        <v>69</v>
      </c>
      <c r="D28" s="78"/>
      <c r="E28" s="99"/>
      <c r="F28" s="100"/>
    </row>
    <row r="29" spans="1:12" x14ac:dyDescent="0.3">
      <c r="A29" s="8"/>
      <c r="B29" s="95"/>
      <c r="C29" s="96"/>
      <c r="D29" s="79"/>
      <c r="E29" s="95"/>
      <c r="F29" s="96"/>
    </row>
    <row r="30" spans="1:12" x14ac:dyDescent="0.3">
      <c r="A30" s="8" t="s">
        <v>12</v>
      </c>
      <c r="B30" s="97" t="s">
        <v>54</v>
      </c>
      <c r="C30" s="104">
        <f>SUM(C7+C13+C19+C25)</f>
        <v>195</v>
      </c>
      <c r="D30" s="79"/>
      <c r="E30" s="97" t="s">
        <v>54</v>
      </c>
      <c r="F30" s="103">
        <f>SUM(F7+F13)</f>
        <v>139</v>
      </c>
    </row>
    <row r="31" spans="1:12" x14ac:dyDescent="0.3">
      <c r="B31" s="105" t="s">
        <v>56</v>
      </c>
      <c r="C31" s="106">
        <f>SUM(C10+C16+C22+C28)</f>
        <v>530</v>
      </c>
      <c r="E31" s="105" t="s">
        <v>56</v>
      </c>
      <c r="F31" s="108">
        <f>SUM(F10+F16)</f>
        <v>396</v>
      </c>
    </row>
  </sheetData>
  <mergeCells count="6">
    <mergeCell ref="B18:C18"/>
    <mergeCell ref="B24:C24"/>
    <mergeCell ref="E6:F6"/>
    <mergeCell ref="E12:F12"/>
    <mergeCell ref="B6:C6"/>
    <mergeCell ref="B12:C1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Données</vt:lpstr>
      <vt:lpstr>Question 1</vt:lpstr>
      <vt:lpstr>Question 2</vt:lpstr>
      <vt:lpstr>Question 3</vt:lpstr>
    </vt:vector>
  </TitlesOfParts>
  <Company>CCIP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Mbengue, Mame Marie (contracted)</cp:lastModifiedBy>
  <cp:lastPrinted>2017-01-26T16:59:59Z</cp:lastPrinted>
  <dcterms:created xsi:type="dcterms:W3CDTF">2005-09-27T13:07:55Z</dcterms:created>
  <dcterms:modified xsi:type="dcterms:W3CDTF">2017-01-28T10:53:51Z</dcterms:modified>
</cp:coreProperties>
</file>