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1580" windowHeight="6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G9" i="1"/>
  <c r="G10" s="1"/>
  <c r="B14"/>
  <c r="C14" s="1"/>
  <c r="C17"/>
  <c r="B22"/>
  <c r="C22" s="1"/>
  <c r="B31"/>
  <c r="B32" s="1"/>
  <c r="C35"/>
  <c r="D14" l="1"/>
  <c r="E14" s="1"/>
  <c r="F14" s="1"/>
  <c r="G14" s="1"/>
  <c r="H14" s="1"/>
  <c r="I14" s="1"/>
  <c r="D22"/>
  <c r="D24"/>
  <c r="E24" s="1"/>
  <c r="C32"/>
  <c r="D32" s="1"/>
  <c r="E32" s="1"/>
  <c r="F32" s="1"/>
  <c r="G32" s="1"/>
  <c r="H32" s="1"/>
  <c r="I32" s="1"/>
  <c r="C23"/>
  <c r="D23" s="1"/>
  <c r="E23" s="1"/>
  <c r="F23" s="1"/>
  <c r="G23" s="1"/>
  <c r="H23" s="1"/>
  <c r="I23" s="1"/>
  <c r="F26" l="1"/>
  <c r="G26" s="1"/>
  <c r="H26" s="1"/>
  <c r="F24"/>
  <c r="C16"/>
  <c r="C18" s="1"/>
  <c r="E22"/>
  <c r="F22" s="1"/>
  <c r="G22" s="1"/>
  <c r="H22" s="1"/>
  <c r="I22" s="1"/>
  <c r="E25"/>
  <c r="F25" s="1"/>
  <c r="G25" s="1"/>
  <c r="H25" s="1"/>
  <c r="I25" s="1"/>
  <c r="C34"/>
  <c r="C36" s="1"/>
  <c r="I26" l="1"/>
  <c r="I29"/>
  <c r="G24"/>
  <c r="G27"/>
  <c r="H27" s="1"/>
  <c r="I27" s="1"/>
  <c r="H28" l="1"/>
  <c r="I28" s="1"/>
  <c r="H24"/>
  <c r="I24" s="1"/>
</calcChain>
</file>

<file path=xl/sharedStrings.xml><?xml version="1.0" encoding="utf-8"?>
<sst xmlns="http://schemas.openxmlformats.org/spreadsheetml/2006/main" count="24" uniqueCount="17">
  <si>
    <t>Mois</t>
  </si>
  <si>
    <t>Besoins</t>
  </si>
  <si>
    <t>Coût de passation de commande</t>
  </si>
  <si>
    <t>Calcul de la quantité économique</t>
  </si>
  <si>
    <t>Demande moyenne</t>
  </si>
  <si>
    <t>Coût de détention par unité et par période (Ch)</t>
  </si>
  <si>
    <t>Quantité économique</t>
  </si>
  <si>
    <t>Evolution du stock</t>
  </si>
  <si>
    <t>Réceptions</t>
  </si>
  <si>
    <t>Stock</t>
  </si>
  <si>
    <t>Coût stock</t>
  </si>
  <si>
    <t>Coût commande</t>
  </si>
  <si>
    <t>Coût total</t>
  </si>
  <si>
    <t>Application de l'algorithme</t>
  </si>
  <si>
    <t>Commande</t>
  </si>
  <si>
    <t>Quantité</t>
  </si>
  <si>
    <t>CFE - Corrigé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</si>
</sst>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7" xfId="0" applyFont="1" applyFill="1" applyBorder="1"/>
    <xf numFmtId="0" fontId="0" fillId="3" borderId="7" xfId="0" applyFill="1" applyBorder="1"/>
    <xf numFmtId="0" fontId="0" fillId="2" borderId="7" xfId="0" applyFill="1" applyBorder="1"/>
    <xf numFmtId="0" fontId="1" fillId="3" borderId="0" xfId="0" applyFont="1" applyFill="1"/>
    <xf numFmtId="1" fontId="1" fillId="0" borderId="0" xfId="0" applyNumberFormat="1" applyFont="1"/>
    <xf numFmtId="0" fontId="1" fillId="0" borderId="7" xfId="0" applyFont="1" applyFill="1" applyBorder="1"/>
    <xf numFmtId="0" fontId="0" fillId="0" borderId="7" xfId="0" applyFill="1" applyBorder="1"/>
    <xf numFmtId="0" fontId="1" fillId="4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sqref="A1:B1"/>
    </sheetView>
  </sheetViews>
  <sheetFormatPr baseColWidth="10" defaultRowHeight="12.75"/>
  <sheetData>
    <row r="1" spans="1:9" ht="15.75">
      <c r="A1" s="29" t="s">
        <v>16</v>
      </c>
      <c r="B1" s="30"/>
    </row>
    <row r="3" spans="1:9">
      <c r="A3" t="s">
        <v>2</v>
      </c>
      <c r="E3" s="1">
        <v>150</v>
      </c>
    </row>
    <row r="4" spans="1:9">
      <c r="A4" t="s">
        <v>5</v>
      </c>
      <c r="E4" s="1">
        <v>1</v>
      </c>
    </row>
    <row r="5" spans="1:9" ht="13.5" thickBot="1"/>
    <row r="6" spans="1:9" s="1" customFormat="1">
      <c r="A6" s="2" t="s">
        <v>0</v>
      </c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4">
        <v>8</v>
      </c>
    </row>
    <row r="7" spans="1:9" s="1" customFormat="1" ht="13.5" thickBot="1">
      <c r="A7" s="5" t="s">
        <v>1</v>
      </c>
      <c r="B7" s="6">
        <v>30</v>
      </c>
      <c r="C7" s="6">
        <v>45</v>
      </c>
      <c r="D7" s="6">
        <v>60</v>
      </c>
      <c r="E7" s="6">
        <v>40</v>
      </c>
      <c r="F7" s="6">
        <v>35</v>
      </c>
      <c r="G7" s="6">
        <v>30</v>
      </c>
      <c r="H7" s="6">
        <v>35</v>
      </c>
      <c r="I7" s="7">
        <v>50</v>
      </c>
    </row>
    <row r="9" spans="1:9">
      <c r="A9" s="1" t="s">
        <v>3</v>
      </c>
      <c r="D9" t="s">
        <v>4</v>
      </c>
      <c r="G9" s="25">
        <f>AVERAGE(B7:I7)</f>
        <v>40.625</v>
      </c>
    </row>
    <row r="10" spans="1:9">
      <c r="D10" t="s">
        <v>6</v>
      </c>
      <c r="G10" s="25">
        <f>SQRT(2*G9*E3)</f>
        <v>110.39701082909808</v>
      </c>
    </row>
    <row r="12" spans="1:9" ht="13.5" thickBot="1">
      <c r="A12" s="1" t="s">
        <v>7</v>
      </c>
    </row>
    <row r="13" spans="1:9">
      <c r="A13" s="9" t="s">
        <v>8</v>
      </c>
      <c r="B13" s="10">
        <v>110</v>
      </c>
      <c r="C13" s="10"/>
      <c r="D13" s="10">
        <v>110</v>
      </c>
      <c r="E13" s="10"/>
      <c r="F13" s="10"/>
      <c r="G13" s="10">
        <v>110</v>
      </c>
      <c r="H13" s="10"/>
      <c r="I13" s="11"/>
    </row>
    <row r="14" spans="1:9" ht="13.5" thickBot="1">
      <c r="A14" s="12" t="s">
        <v>9</v>
      </c>
      <c r="B14" s="13">
        <f>B13-B7</f>
        <v>80</v>
      </c>
      <c r="C14" s="13">
        <f t="shared" ref="C14:I14" si="0">B14+C13-C7</f>
        <v>35</v>
      </c>
      <c r="D14" s="13">
        <f t="shared" si="0"/>
        <v>85</v>
      </c>
      <c r="E14" s="13">
        <f t="shared" si="0"/>
        <v>45</v>
      </c>
      <c r="F14" s="13">
        <f t="shared" si="0"/>
        <v>10</v>
      </c>
      <c r="G14" s="13">
        <f t="shared" si="0"/>
        <v>90</v>
      </c>
      <c r="H14" s="13">
        <f t="shared" si="0"/>
        <v>55</v>
      </c>
      <c r="I14" s="14">
        <f t="shared" si="0"/>
        <v>5</v>
      </c>
    </row>
    <row r="16" spans="1:9">
      <c r="A16" t="s">
        <v>10</v>
      </c>
      <c r="C16">
        <f>SUM(B14:I14)</f>
        <v>405</v>
      </c>
    </row>
    <row r="17" spans="1:9">
      <c r="A17" t="s">
        <v>11</v>
      </c>
      <c r="C17">
        <f>3*E3</f>
        <v>450</v>
      </c>
    </row>
    <row r="18" spans="1:9">
      <c r="A18" t="s">
        <v>12</v>
      </c>
      <c r="C18" s="24">
        <f>SUM(C16:C17)</f>
        <v>855</v>
      </c>
    </row>
    <row r="20" spans="1:9" ht="13.5" thickBot="1">
      <c r="A20" s="1" t="s">
        <v>13</v>
      </c>
    </row>
    <row r="21" spans="1:9" s="1" customFormat="1">
      <c r="A21" s="17" t="s">
        <v>1</v>
      </c>
      <c r="B21" s="18">
        <v>30</v>
      </c>
      <c r="C21" s="18">
        <v>45</v>
      </c>
      <c r="D21" s="18">
        <v>60</v>
      </c>
      <c r="E21" s="18">
        <v>40</v>
      </c>
      <c r="F21" s="18">
        <v>35</v>
      </c>
      <c r="G21" s="18">
        <v>30</v>
      </c>
      <c r="H21" s="18">
        <v>35</v>
      </c>
      <c r="I21" s="19">
        <v>50</v>
      </c>
    </row>
    <row r="22" spans="1:9">
      <c r="A22" s="20">
        <v>1</v>
      </c>
      <c r="B22" s="21">
        <f>E3</f>
        <v>150</v>
      </c>
      <c r="C22" s="22">
        <f>B22+C7</f>
        <v>195</v>
      </c>
      <c r="D22" s="8">
        <f>C22+2*D7</f>
        <v>315</v>
      </c>
      <c r="E22" s="8">
        <f>D22+3*E7</f>
        <v>435</v>
      </c>
      <c r="F22" s="8">
        <f>E22+4*F7</f>
        <v>575</v>
      </c>
      <c r="G22" s="8">
        <f>F22+5*G7</f>
        <v>725</v>
      </c>
      <c r="H22" s="8">
        <f>G22+6*H7</f>
        <v>935</v>
      </c>
      <c r="I22" s="8">
        <f>H22+7*I7</f>
        <v>1285</v>
      </c>
    </row>
    <row r="23" spans="1:9">
      <c r="A23" s="20">
        <v>2</v>
      </c>
      <c r="B23" s="8"/>
      <c r="C23" s="8">
        <f>B22+E3</f>
        <v>300</v>
      </c>
      <c r="D23" s="8">
        <f>C23+D7</f>
        <v>360</v>
      </c>
      <c r="E23" s="8">
        <f>D23+2*E7</f>
        <v>440</v>
      </c>
      <c r="F23" s="8">
        <f>E23+3*F7</f>
        <v>545</v>
      </c>
      <c r="G23" s="8">
        <f>F23+4*G7</f>
        <v>665</v>
      </c>
      <c r="H23" s="8">
        <f>G23+5*H7</f>
        <v>840</v>
      </c>
      <c r="I23" s="8">
        <f>H23+6*I7</f>
        <v>1140</v>
      </c>
    </row>
    <row r="24" spans="1:9">
      <c r="A24" s="20">
        <v>3</v>
      </c>
      <c r="B24" s="8"/>
      <c r="C24" s="8"/>
      <c r="D24" s="21">
        <f>C22+E3</f>
        <v>345</v>
      </c>
      <c r="E24" s="23">
        <f>D24+E7</f>
        <v>385</v>
      </c>
      <c r="F24" s="23">
        <f>E24+2*F7</f>
        <v>455</v>
      </c>
      <c r="G24" s="27">
        <f>F24+3*G7</f>
        <v>545</v>
      </c>
      <c r="H24" s="8">
        <f>G24+4*H7</f>
        <v>685</v>
      </c>
      <c r="I24" s="8">
        <f>H24+5*I7</f>
        <v>935</v>
      </c>
    </row>
    <row r="25" spans="1:9">
      <c r="A25" s="20">
        <v>4</v>
      </c>
      <c r="B25" s="8"/>
      <c r="C25" s="8"/>
      <c r="D25" s="8"/>
      <c r="E25" s="8">
        <f>D22+E3</f>
        <v>465</v>
      </c>
      <c r="F25" s="8">
        <f>E25+F7</f>
        <v>500</v>
      </c>
      <c r="G25" s="8">
        <f>F25+2*G7</f>
        <v>560</v>
      </c>
      <c r="H25" s="8">
        <f>G25+3*H7</f>
        <v>665</v>
      </c>
      <c r="I25" s="8">
        <f>H25+4*I7</f>
        <v>865</v>
      </c>
    </row>
    <row r="26" spans="1:9">
      <c r="A26" s="20">
        <v>5</v>
      </c>
      <c r="B26" s="8"/>
      <c r="C26" s="8"/>
      <c r="D26" s="8"/>
      <c r="E26" s="8"/>
      <c r="F26" s="8">
        <f>E24+E3</f>
        <v>535</v>
      </c>
      <c r="G26" s="8">
        <f>F26+G7</f>
        <v>565</v>
      </c>
      <c r="H26" s="8">
        <f>G26+2*H7</f>
        <v>635</v>
      </c>
      <c r="I26" s="8">
        <f>H26+3*I7</f>
        <v>785</v>
      </c>
    </row>
    <row r="27" spans="1:9">
      <c r="A27" s="20">
        <v>6</v>
      </c>
      <c r="B27" s="8"/>
      <c r="C27" s="8"/>
      <c r="D27" s="8"/>
      <c r="E27" s="8"/>
      <c r="F27" s="8"/>
      <c r="G27" s="23">
        <f>F24+E3</f>
        <v>605</v>
      </c>
      <c r="H27" s="23">
        <f>G27+H7</f>
        <v>640</v>
      </c>
      <c r="I27" s="22">
        <f>H27+2*I7</f>
        <v>740</v>
      </c>
    </row>
    <row r="28" spans="1:9">
      <c r="A28" s="20">
        <v>7</v>
      </c>
      <c r="B28" s="8"/>
      <c r="C28" s="8"/>
      <c r="D28" s="8"/>
      <c r="E28" s="8"/>
      <c r="F28" s="8"/>
      <c r="G28" s="8"/>
      <c r="H28" s="26">
        <f>G24+E3</f>
        <v>695</v>
      </c>
      <c r="I28" s="27">
        <f>H28+I7</f>
        <v>745</v>
      </c>
    </row>
    <row r="29" spans="1:9">
      <c r="A29" s="20">
        <v>8</v>
      </c>
      <c r="B29" s="8"/>
      <c r="C29" s="8"/>
      <c r="D29" s="8"/>
      <c r="E29" s="8"/>
      <c r="F29" s="8"/>
      <c r="G29" s="8"/>
      <c r="H29" s="8"/>
      <c r="I29" s="8">
        <f>H26+E3</f>
        <v>785</v>
      </c>
    </row>
    <row r="30" spans="1:9" ht="13.5" thickBot="1">
      <c r="B30" s="28" t="s">
        <v>14</v>
      </c>
      <c r="D30" s="28" t="s">
        <v>14</v>
      </c>
      <c r="G30" s="28" t="s">
        <v>14</v>
      </c>
    </row>
    <row r="31" spans="1:9">
      <c r="A31" s="9" t="s">
        <v>15</v>
      </c>
      <c r="B31" s="15">
        <f>SUM(B7:C7)</f>
        <v>75</v>
      </c>
      <c r="C31" s="15"/>
      <c r="D31" s="15">
        <v>135</v>
      </c>
      <c r="E31" s="15"/>
      <c r="F31" s="15"/>
      <c r="G31" s="15">
        <v>115</v>
      </c>
      <c r="H31" s="15"/>
      <c r="I31" s="16"/>
    </row>
    <row r="32" spans="1:9" ht="13.5" thickBot="1">
      <c r="A32" s="12" t="s">
        <v>9</v>
      </c>
      <c r="B32" s="13">
        <f>B31-B7</f>
        <v>45</v>
      </c>
      <c r="C32" s="13">
        <f t="shared" ref="C32:I32" si="1">B32+C31-C7</f>
        <v>0</v>
      </c>
      <c r="D32" s="13">
        <f t="shared" si="1"/>
        <v>75</v>
      </c>
      <c r="E32" s="13">
        <f t="shared" si="1"/>
        <v>35</v>
      </c>
      <c r="F32" s="13">
        <f t="shared" si="1"/>
        <v>0</v>
      </c>
      <c r="G32" s="13">
        <f t="shared" si="1"/>
        <v>85</v>
      </c>
      <c r="H32" s="13">
        <f t="shared" si="1"/>
        <v>50</v>
      </c>
      <c r="I32" s="14">
        <f t="shared" si="1"/>
        <v>0</v>
      </c>
    </row>
    <row r="34" spans="1:3">
      <c r="A34" t="s">
        <v>10</v>
      </c>
      <c r="C34">
        <f>SUM(B32:I32)</f>
        <v>290</v>
      </c>
    </row>
    <row r="35" spans="1:3">
      <c r="A35" t="s">
        <v>11</v>
      </c>
      <c r="C35">
        <f>3*E3</f>
        <v>450</v>
      </c>
    </row>
    <row r="36" spans="1:3">
      <c r="A36" t="s">
        <v>12</v>
      </c>
      <c r="C36" s="24">
        <f>SUM(C34:C35)</f>
        <v>740</v>
      </c>
    </row>
  </sheetData>
  <phoneticPr fontId="0" type="noConversion"/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cp:lastPrinted>2003-11-04T11:06:02Z</cp:lastPrinted>
  <dcterms:created xsi:type="dcterms:W3CDTF">2000-10-19T10:54:05Z</dcterms:created>
  <dcterms:modified xsi:type="dcterms:W3CDTF">2016-02-01T11:04:14Z</dcterms:modified>
</cp:coreProperties>
</file>