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6840" windowHeight="577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E10" i="1"/>
  <c r="P10" s="1"/>
  <c r="G10"/>
  <c r="I10"/>
  <c r="E11" s="1"/>
  <c r="K10"/>
  <c r="M10"/>
  <c r="O10"/>
  <c r="G11"/>
  <c r="I11"/>
  <c r="K11"/>
  <c r="B14"/>
  <c r="D17" s="1"/>
  <c r="D18" s="1"/>
  <c r="D19" s="1"/>
  <c r="D20" s="1"/>
  <c r="J19"/>
  <c r="J21"/>
  <c r="D37"/>
  <c r="D42"/>
  <c r="D43" s="1"/>
  <c r="D44" s="1"/>
  <c r="D45" s="1"/>
  <c r="J43"/>
  <c r="J45"/>
  <c r="J46" s="1"/>
  <c r="J47" s="1"/>
  <c r="E54"/>
  <c r="J54" s="1"/>
  <c r="G54"/>
  <c r="I54"/>
  <c r="E55"/>
  <c r="J55" s="1"/>
  <c r="G55"/>
  <c r="I55"/>
  <c r="P11" l="1"/>
  <c r="J22"/>
  <c r="J23" s="1"/>
  <c r="O11"/>
  <c r="M11"/>
  <c r="D29"/>
  <c r="D30" s="1"/>
  <c r="D31" s="1"/>
  <c r="D32" s="1"/>
</calcChain>
</file>

<file path=xl/sharedStrings.xml><?xml version="1.0" encoding="utf-8"?>
<sst xmlns="http://schemas.openxmlformats.org/spreadsheetml/2006/main" count="103" uniqueCount="57">
  <si>
    <t>Corrigé Copieur</t>
  </si>
  <si>
    <t>copieurs par jour</t>
  </si>
  <si>
    <t>Tâches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</si>
  <si>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</si>
  <si>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</si>
  <si>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</si>
  <si>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</si>
  <si>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</si>
  <si>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</si>
  <si>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</si>
  <si>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</si>
  <si>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</si>
  <si>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Temps (mn)</t>
  </si>
  <si>
    <t>minutes par jour</t>
  </si>
  <si>
    <t>Total</t>
  </si>
  <si>
    <t>Temps pour satisfaire la demande</t>
  </si>
  <si>
    <t>Nombre de postes nécessaires</t>
  </si>
  <si>
    <t>Arrondi à</t>
  </si>
  <si>
    <t>Temps objectif</t>
  </si>
  <si>
    <t>Poste 1</t>
  </si>
  <si>
    <t>Poste 2</t>
  </si>
  <si>
    <t>Poste 3</t>
  </si>
  <si>
    <t>Poste 4</t>
  </si>
  <si>
    <t>Poste 5</t>
  </si>
  <si>
    <t>Poste 6</t>
  </si>
  <si>
    <t>T</t>
  </si>
  <si>
    <t>Poste(s) le(s) plus long(s)</t>
  </si>
  <si>
    <t>Production journalière</t>
  </si>
  <si>
    <t>Temps payé (par jour)</t>
  </si>
  <si>
    <t>Perte d'équilibrage</t>
  </si>
  <si>
    <t>soit</t>
  </si>
  <si>
    <t>Question 3</t>
  </si>
  <si>
    <t xml:space="preserve">Pour une production de </t>
  </si>
  <si>
    <t xml:space="preserve">Impossible d'augmenter le nombre de postes sur cette ligne </t>
  </si>
  <si>
    <t>Pour une production de</t>
  </si>
  <si>
    <t>Production maximum</t>
  </si>
  <si>
    <t>Production nécessaire</t>
  </si>
  <si>
    <t>Temps opér. total pour satisfaire la demande</t>
  </si>
  <si>
    <t>Nombre théorique de postes nécessaires</t>
  </si>
  <si>
    <t>car des opérations indivisibles ont des temps longs et sont affectées nécessairement à un poste</t>
  </si>
  <si>
    <t>3.1.</t>
  </si>
  <si>
    <t>3.2.</t>
  </si>
  <si>
    <t>Questions 1 et 2</t>
  </si>
  <si>
    <t>La solution peut être double :</t>
  </si>
  <si>
    <t xml:space="preserve"> 1/ soit créer  2 lignes de 5 postes</t>
  </si>
  <si>
    <t>-&gt; mais il est difficile de placer les opérations courtes</t>
  </si>
  <si>
    <t>-&gt; cycle objectif plus court que certaines opérations !!</t>
  </si>
  <si>
    <t>2/ soit créer une seconde ligne pour produire 20 copieurs par jour</t>
  </si>
  <si>
    <t>postes</t>
  </si>
  <si>
    <t>mn</t>
  </si>
  <si>
    <t xml:space="preserve">(ce taux est le même que ci-dessus </t>
  </si>
  <si>
    <t>par pur hasard de calcul)</t>
  </si>
  <si>
    <t xml:space="preserve">Chiffrage : </t>
  </si>
  <si>
    <t>Cette chaîne n°2 comporte moins de postes, mais ils sont multi-tâches.</t>
  </si>
  <si>
    <r>
      <t xml:space="preserve">Elle suppose donc un niveau de </t>
    </r>
    <r>
      <rPr>
        <b/>
        <sz val="10"/>
        <rFont val="MS Sans Serif"/>
        <family val="2"/>
      </rPr>
      <t>polyvalence élevée des opérateurs.</t>
    </r>
  </si>
  <si>
    <r>
      <t xml:space="preserve">Solution : créer une seconde ligne identique </t>
    </r>
    <r>
      <rPr>
        <i/>
        <sz val="10"/>
        <rFont val="MS Sans Serif"/>
        <family val="2"/>
      </rPr>
      <t>(soit deux lignes parallèles produisant chacune 40 - idem question 1)</t>
    </r>
  </si>
  <si>
    <t>Pertes</t>
  </si>
</sst>
</file>

<file path=xl/styles.xml><?xml version="1.0" encoding="utf-8"?>
<styleSheet xmlns="http://schemas.openxmlformats.org/spreadsheetml/2006/main">
  <fonts count="4">
    <font>
      <sz val="10"/>
      <name val="MS Sans Serif"/>
    </font>
    <font>
      <b/>
      <sz val="10"/>
      <name val="MS Sans Serif"/>
      <family val="2"/>
    </font>
    <font>
      <b/>
      <i/>
      <sz val="10"/>
      <name val="MS Sans Serif"/>
      <family val="2"/>
    </font>
    <font>
      <i/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quotePrefix="1" applyFont="1"/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10" fontId="1" fillId="2" borderId="5" xfId="0" applyNumberFormat="1" applyFont="1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right"/>
    </xf>
    <xf numFmtId="0" fontId="0" fillId="3" borderId="5" xfId="0" applyFill="1" applyBorder="1"/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2"/>
  <sheetViews>
    <sheetView tabSelected="1" workbookViewId="0">
      <selection activeCell="J46" sqref="J46"/>
    </sheetView>
  </sheetViews>
  <sheetFormatPr baseColWidth="10" defaultRowHeight="12.75"/>
  <cols>
    <col min="1" max="1" width="17" customWidth="1"/>
    <col min="3" max="3" width="12" customWidth="1"/>
    <col min="4" max="4" width="9.42578125" customWidth="1"/>
    <col min="5" max="16" width="7.28515625" customWidth="1"/>
  </cols>
  <sheetData>
    <row r="1" spans="1:16">
      <c r="A1" s="1" t="s">
        <v>0</v>
      </c>
    </row>
    <row r="2" spans="1:16">
      <c r="A2" s="1"/>
    </row>
    <row r="3" spans="1:16">
      <c r="B3" s="3">
        <v>40</v>
      </c>
      <c r="C3" t="s">
        <v>1</v>
      </c>
      <c r="E3">
        <v>480</v>
      </c>
      <c r="F3" t="s">
        <v>13</v>
      </c>
    </row>
    <row r="4" spans="1:16">
      <c r="A4" s="28" t="s">
        <v>2</v>
      </c>
      <c r="B4" s="29" t="s">
        <v>12</v>
      </c>
    </row>
    <row r="5" spans="1:16" ht="13.5" thickBot="1">
      <c r="A5" s="17" t="s">
        <v>3</v>
      </c>
      <c r="B5" s="15">
        <v>10</v>
      </c>
    </row>
    <row r="6" spans="1:16" ht="13.5" thickTop="1">
      <c r="A6" s="17" t="s">
        <v>4</v>
      </c>
      <c r="B6" s="15">
        <v>11</v>
      </c>
      <c r="D6" s="26" t="s">
        <v>19</v>
      </c>
      <c r="E6" s="27" t="s">
        <v>25</v>
      </c>
      <c r="F6" s="26" t="s">
        <v>20</v>
      </c>
      <c r="G6" s="27" t="s">
        <v>25</v>
      </c>
      <c r="H6" s="26" t="s">
        <v>21</v>
      </c>
      <c r="I6" s="27" t="s">
        <v>25</v>
      </c>
      <c r="J6" s="26" t="s">
        <v>22</v>
      </c>
      <c r="K6" s="27" t="s">
        <v>25</v>
      </c>
      <c r="L6" s="26" t="s">
        <v>23</v>
      </c>
      <c r="M6" s="27" t="s">
        <v>25</v>
      </c>
      <c r="N6" s="26" t="s">
        <v>24</v>
      </c>
      <c r="O6" s="27" t="s">
        <v>25</v>
      </c>
    </row>
    <row r="7" spans="1:16">
      <c r="A7" s="17" t="s">
        <v>5</v>
      </c>
      <c r="B7" s="15">
        <v>5</v>
      </c>
      <c r="D7" s="6" t="s">
        <v>3</v>
      </c>
      <c r="E7" s="5">
        <v>10</v>
      </c>
      <c r="F7" s="6" t="s">
        <v>4</v>
      </c>
      <c r="G7" s="5">
        <v>11</v>
      </c>
      <c r="H7" s="6" t="s">
        <v>7</v>
      </c>
      <c r="I7" s="5">
        <v>12</v>
      </c>
      <c r="J7" s="6" t="s">
        <v>5</v>
      </c>
      <c r="K7" s="5">
        <v>5</v>
      </c>
      <c r="L7" s="6" t="s">
        <v>10</v>
      </c>
      <c r="M7" s="5">
        <v>11</v>
      </c>
      <c r="N7" s="6" t="s">
        <v>9</v>
      </c>
      <c r="O7" s="5">
        <v>7</v>
      </c>
    </row>
    <row r="8" spans="1:16">
      <c r="A8" s="17" t="s">
        <v>6</v>
      </c>
      <c r="B8" s="15">
        <v>4</v>
      </c>
      <c r="D8" s="6"/>
      <c r="E8" s="5"/>
      <c r="F8" s="6"/>
      <c r="G8" s="5"/>
      <c r="H8" s="6"/>
      <c r="I8" s="5"/>
      <c r="J8" s="6" t="s">
        <v>6</v>
      </c>
      <c r="K8" s="5">
        <v>4</v>
      </c>
      <c r="L8" s="6"/>
      <c r="M8" s="5"/>
      <c r="N8" s="6" t="s">
        <v>11</v>
      </c>
      <c r="O8" s="5">
        <v>3</v>
      </c>
    </row>
    <row r="9" spans="1:16">
      <c r="A9" s="17" t="s">
        <v>7</v>
      </c>
      <c r="B9" s="15">
        <v>12</v>
      </c>
      <c r="D9" s="6"/>
      <c r="E9" s="5"/>
      <c r="F9" s="6"/>
      <c r="G9" s="5"/>
      <c r="H9" s="6"/>
      <c r="I9" s="5"/>
      <c r="J9" s="6" t="s">
        <v>8</v>
      </c>
      <c r="K9" s="5">
        <v>3</v>
      </c>
      <c r="L9" s="6"/>
      <c r="M9" s="5"/>
      <c r="N9" s="6"/>
      <c r="O9" s="5"/>
    </row>
    <row r="10" spans="1:16" ht="13.5" thickBot="1">
      <c r="A10" s="17" t="s">
        <v>8</v>
      </c>
      <c r="B10" s="15">
        <v>3</v>
      </c>
      <c r="D10" s="7"/>
      <c r="E10" s="8">
        <f>SUM(E7:E9)</f>
        <v>10</v>
      </c>
      <c r="F10" s="7"/>
      <c r="G10" s="8">
        <f>SUM(G7:G9)</f>
        <v>11</v>
      </c>
      <c r="H10" s="7"/>
      <c r="I10" s="8">
        <f>SUM(I7:I9)</f>
        <v>12</v>
      </c>
      <c r="J10" s="7"/>
      <c r="K10" s="8">
        <f>SUM(K7:K9)</f>
        <v>12</v>
      </c>
      <c r="L10" s="7"/>
      <c r="M10" s="8">
        <f>SUM(M7:M9)</f>
        <v>11</v>
      </c>
      <c r="N10" s="7"/>
      <c r="O10" s="8">
        <f>SUM(O7:O9)</f>
        <v>10</v>
      </c>
      <c r="P10" s="4">
        <f>SUM(E10:O10)</f>
        <v>66</v>
      </c>
    </row>
    <row r="11" spans="1:16" ht="13.5" thickTop="1">
      <c r="A11" s="17" t="s">
        <v>9</v>
      </c>
      <c r="B11" s="15">
        <v>7</v>
      </c>
      <c r="D11" t="s">
        <v>56</v>
      </c>
      <c r="E11">
        <f>$I$10-E10</f>
        <v>2</v>
      </c>
      <c r="G11">
        <f>$I$10-G10</f>
        <v>1</v>
      </c>
      <c r="I11">
        <f>$I$10-I10</f>
        <v>0</v>
      </c>
      <c r="K11">
        <f>$I$10-K10</f>
        <v>0</v>
      </c>
      <c r="M11">
        <f>$I$10-M10</f>
        <v>1</v>
      </c>
      <c r="O11">
        <f>$I$10-O10</f>
        <v>2</v>
      </c>
      <c r="P11" s="4">
        <f>SUM(E11:O11)</f>
        <v>6</v>
      </c>
    </row>
    <row r="12" spans="1:16">
      <c r="A12" s="17" t="s">
        <v>10</v>
      </c>
      <c r="B12" s="15">
        <v>11</v>
      </c>
    </row>
    <row r="13" spans="1:16">
      <c r="A13" s="17" t="s">
        <v>11</v>
      </c>
      <c r="B13" s="15">
        <v>3</v>
      </c>
    </row>
    <row r="14" spans="1:16">
      <c r="A14" s="14" t="s">
        <v>14</v>
      </c>
      <c r="B14" s="16">
        <f>SUM(B5:B13)</f>
        <v>66</v>
      </c>
    </row>
    <row r="15" spans="1:16">
      <c r="A15" s="21"/>
      <c r="B15" s="22"/>
    </row>
    <row r="16" spans="1:16">
      <c r="A16" s="23" t="s">
        <v>42</v>
      </c>
    </row>
    <row r="17" spans="1:11">
      <c r="C17" s="2" t="s">
        <v>37</v>
      </c>
      <c r="D17" s="3">
        <f>B14*B3</f>
        <v>2640</v>
      </c>
      <c r="E17" t="s">
        <v>49</v>
      </c>
      <c r="G17" t="s">
        <v>26</v>
      </c>
      <c r="J17" s="3">
        <v>12</v>
      </c>
    </row>
    <row r="18" spans="1:11">
      <c r="C18" s="2" t="s">
        <v>38</v>
      </c>
      <c r="D18" s="3">
        <f>D17/E3</f>
        <v>5.5</v>
      </c>
    </row>
    <row r="19" spans="1:11">
      <c r="C19" s="2" t="s">
        <v>17</v>
      </c>
      <c r="D19" s="30">
        <f>ROUNDUP(D18,0)</f>
        <v>6</v>
      </c>
      <c r="E19" s="11" t="s">
        <v>48</v>
      </c>
      <c r="G19" t="s">
        <v>27</v>
      </c>
      <c r="J19" s="3">
        <f>E3/J17</f>
        <v>40</v>
      </c>
    </row>
    <row r="20" spans="1:11">
      <c r="C20" s="2" t="s">
        <v>18</v>
      </c>
      <c r="D20" s="3">
        <f>B14/D19</f>
        <v>11</v>
      </c>
    </row>
    <row r="21" spans="1:11">
      <c r="G21" t="s">
        <v>28</v>
      </c>
      <c r="J21">
        <f>6*E3</f>
        <v>2880</v>
      </c>
      <c r="K21" t="s">
        <v>49</v>
      </c>
    </row>
    <row r="22" spans="1:11">
      <c r="G22" t="s">
        <v>29</v>
      </c>
      <c r="J22" s="3">
        <f>J21-D17</f>
        <v>240</v>
      </c>
      <c r="K22" t="s">
        <v>49</v>
      </c>
    </row>
    <row r="23" spans="1:11">
      <c r="I23" t="s">
        <v>30</v>
      </c>
      <c r="J23" s="25">
        <f>J22/D17</f>
        <v>9.0909090909090912E-2</v>
      </c>
    </row>
    <row r="25" spans="1:11">
      <c r="A25" s="9" t="s">
        <v>31</v>
      </c>
      <c r="B25" t="s">
        <v>33</v>
      </c>
    </row>
    <row r="26" spans="1:11">
      <c r="B26" t="s">
        <v>39</v>
      </c>
    </row>
    <row r="28" spans="1:11">
      <c r="A28" s="20" t="s">
        <v>40</v>
      </c>
      <c r="B28" s="18" t="s">
        <v>32</v>
      </c>
      <c r="C28" s="18"/>
      <c r="D28" s="19">
        <v>60</v>
      </c>
    </row>
    <row r="29" spans="1:11">
      <c r="C29" s="2" t="s">
        <v>15</v>
      </c>
      <c r="D29" s="3">
        <f>D28*B14</f>
        <v>3960</v>
      </c>
    </row>
    <row r="30" spans="1:11">
      <c r="C30" s="2" t="s">
        <v>16</v>
      </c>
      <c r="D30" s="3">
        <f>D29/E3</f>
        <v>8.25</v>
      </c>
    </row>
    <row r="31" spans="1:11">
      <c r="C31" s="2" t="s">
        <v>17</v>
      </c>
      <c r="D31" s="3">
        <f>ROUNDUP(D30,0)</f>
        <v>9</v>
      </c>
    </row>
    <row r="32" spans="1:11">
      <c r="C32" s="2" t="s">
        <v>18</v>
      </c>
      <c r="D32" s="10">
        <f>B14/D31</f>
        <v>7.333333333333333</v>
      </c>
      <c r="E32" s="13" t="s">
        <v>46</v>
      </c>
    </row>
    <row r="33" spans="2:11" ht="5.25" customHeight="1">
      <c r="C33" s="2"/>
      <c r="D33" s="10"/>
      <c r="E33" s="13"/>
    </row>
    <row r="34" spans="2:11">
      <c r="B34" s="11" t="s">
        <v>43</v>
      </c>
      <c r="C34" s="2"/>
      <c r="D34" s="10"/>
      <c r="E34" s="13"/>
    </row>
    <row r="35" spans="2:11" ht="6.75" customHeight="1">
      <c r="B35" s="11"/>
      <c r="C35" s="2"/>
      <c r="D35" s="10"/>
      <c r="E35" s="13"/>
    </row>
    <row r="36" spans="2:11">
      <c r="B36" s="12" t="s">
        <v>44</v>
      </c>
      <c r="C36" s="2"/>
      <c r="D36" s="10"/>
    </row>
    <row r="37" spans="2:11">
      <c r="C37" s="2" t="s">
        <v>18</v>
      </c>
      <c r="D37" s="10">
        <f>B14/5</f>
        <v>13.2</v>
      </c>
      <c r="E37" s="13" t="s">
        <v>45</v>
      </c>
    </row>
    <row r="38" spans="2:11" ht="7.5" customHeight="1">
      <c r="C38" s="2"/>
      <c r="D38" s="10"/>
      <c r="E38" s="12"/>
    </row>
    <row r="39" spans="2:11" ht="7.5" customHeight="1">
      <c r="C39" s="2"/>
      <c r="D39" s="10"/>
      <c r="E39" s="12"/>
    </row>
    <row r="40" spans="2:11">
      <c r="B40" s="12" t="s">
        <v>47</v>
      </c>
    </row>
    <row r="41" spans="2:11" ht="9.75" customHeight="1">
      <c r="B41" s="12"/>
    </row>
    <row r="42" spans="2:11">
      <c r="C42" s="2" t="s">
        <v>37</v>
      </c>
      <c r="D42" s="3">
        <f>B14*20</f>
        <v>1320</v>
      </c>
      <c r="E42" t="s">
        <v>49</v>
      </c>
      <c r="G42" t="s">
        <v>26</v>
      </c>
      <c r="J42" s="3">
        <v>23</v>
      </c>
    </row>
    <row r="43" spans="2:11">
      <c r="C43" s="2" t="s">
        <v>38</v>
      </c>
      <c r="D43" s="3">
        <f>D42/E3</f>
        <v>2.75</v>
      </c>
      <c r="G43" t="s">
        <v>35</v>
      </c>
      <c r="J43" s="3">
        <f>E3/J42</f>
        <v>20.869565217391305</v>
      </c>
    </row>
    <row r="44" spans="2:11">
      <c r="C44" s="2" t="s">
        <v>17</v>
      </c>
      <c r="D44" s="24">
        <f>ROUNDUP(D43,0)</f>
        <v>3</v>
      </c>
      <c r="E44" t="s">
        <v>48</v>
      </c>
      <c r="G44" t="s">
        <v>36</v>
      </c>
      <c r="J44" s="3">
        <v>20</v>
      </c>
    </row>
    <row r="45" spans="2:11">
      <c r="C45" s="2" t="s">
        <v>18</v>
      </c>
      <c r="D45" s="10">
        <f>B14/D44</f>
        <v>22</v>
      </c>
      <c r="G45" t="s">
        <v>28</v>
      </c>
      <c r="J45" s="3">
        <f>3*E3</f>
        <v>1440</v>
      </c>
      <c r="K45" t="s">
        <v>49</v>
      </c>
    </row>
    <row r="46" spans="2:11">
      <c r="C46" s="2"/>
      <c r="D46" s="10"/>
      <c r="G46" t="s">
        <v>29</v>
      </c>
      <c r="J46" s="3">
        <f>J45-D42</f>
        <v>120</v>
      </c>
    </row>
    <row r="47" spans="2:11">
      <c r="C47" s="2"/>
      <c r="D47" s="10"/>
      <c r="I47" t="s">
        <v>30</v>
      </c>
      <c r="J47" s="25">
        <f>J46/D42</f>
        <v>9.0909090909090912E-2</v>
      </c>
      <c r="K47" t="s">
        <v>50</v>
      </c>
    </row>
    <row r="48" spans="2:11" ht="13.5" thickBot="1">
      <c r="C48" s="2"/>
      <c r="D48" s="10"/>
      <c r="K48" t="s">
        <v>51</v>
      </c>
    </row>
    <row r="49" spans="1:10" ht="13.5" thickTop="1">
      <c r="C49" s="31" t="s">
        <v>52</v>
      </c>
      <c r="D49" s="26" t="s">
        <v>19</v>
      </c>
      <c r="E49" s="27" t="s">
        <v>25</v>
      </c>
      <c r="F49" s="26" t="s">
        <v>20</v>
      </c>
      <c r="G49" s="27" t="s">
        <v>25</v>
      </c>
      <c r="H49" s="26" t="s">
        <v>21</v>
      </c>
      <c r="I49" s="27" t="s">
        <v>25</v>
      </c>
    </row>
    <row r="50" spans="1:10">
      <c r="C50" s="2"/>
      <c r="D50" s="6" t="s">
        <v>3</v>
      </c>
      <c r="E50" s="5">
        <v>10</v>
      </c>
      <c r="F50" s="6" t="s">
        <v>4</v>
      </c>
      <c r="G50" s="5">
        <v>11</v>
      </c>
      <c r="H50" s="6" t="s">
        <v>9</v>
      </c>
      <c r="I50" s="5">
        <v>7</v>
      </c>
    </row>
    <row r="51" spans="1:10">
      <c r="C51" s="2"/>
      <c r="D51" s="6" t="s">
        <v>7</v>
      </c>
      <c r="E51" s="5">
        <v>12</v>
      </c>
      <c r="F51" s="6" t="s">
        <v>5</v>
      </c>
      <c r="G51" s="5">
        <v>5</v>
      </c>
      <c r="H51" s="6" t="s">
        <v>10</v>
      </c>
      <c r="I51" s="5">
        <v>11</v>
      </c>
    </row>
    <row r="52" spans="1:10">
      <c r="C52" s="2"/>
      <c r="D52" s="6"/>
      <c r="E52" s="5"/>
      <c r="F52" s="6" t="s">
        <v>6</v>
      </c>
      <c r="G52" s="5">
        <v>4</v>
      </c>
      <c r="H52" s="6" t="s">
        <v>11</v>
      </c>
      <c r="I52" s="5">
        <v>3</v>
      </c>
    </row>
    <row r="53" spans="1:10">
      <c r="C53" s="2"/>
      <c r="D53" s="6"/>
      <c r="E53" s="5"/>
      <c r="F53" s="6" t="s">
        <v>8</v>
      </c>
      <c r="G53" s="5">
        <v>3</v>
      </c>
      <c r="H53" s="6"/>
      <c r="I53" s="5"/>
    </row>
    <row r="54" spans="1:10" ht="13.5" thickBot="1">
      <c r="C54" s="2"/>
      <c r="D54" s="7"/>
      <c r="E54" s="8">
        <f>SUM(E50:E53)</f>
        <v>22</v>
      </c>
      <c r="F54" s="7"/>
      <c r="G54" s="8">
        <f>SUM(G50:G53)</f>
        <v>23</v>
      </c>
      <c r="H54" s="7"/>
      <c r="I54" s="8">
        <f>SUM(I50:I52)</f>
        <v>21</v>
      </c>
      <c r="J54" s="11">
        <f>E54+G54+I54</f>
        <v>66</v>
      </c>
    </row>
    <row r="55" spans="1:10" ht="13.5" thickTop="1">
      <c r="C55" s="2" t="s">
        <v>56</v>
      </c>
      <c r="D55" s="22"/>
      <c r="E55" s="22">
        <f>$G$54-E54</f>
        <v>1</v>
      </c>
      <c r="F55" s="22"/>
      <c r="G55" s="22">
        <f>$G$54-G54</f>
        <v>0</v>
      </c>
      <c r="H55" s="22"/>
      <c r="I55" s="22">
        <f>$G$54-I54</f>
        <v>2</v>
      </c>
      <c r="J55" s="11">
        <f>E55+G55+I55</f>
        <v>3</v>
      </c>
    </row>
    <row r="56" spans="1:10">
      <c r="C56" s="2"/>
      <c r="D56" s="22"/>
      <c r="E56" s="22"/>
      <c r="F56" s="22"/>
      <c r="G56" s="22"/>
      <c r="H56" s="22"/>
      <c r="I56" s="22"/>
    </row>
    <row r="57" spans="1:10">
      <c r="B57" t="s">
        <v>53</v>
      </c>
      <c r="C57" s="2"/>
      <c r="D57" s="22"/>
      <c r="E57" s="22"/>
      <c r="F57" s="22"/>
      <c r="G57" s="22"/>
      <c r="H57" s="22"/>
      <c r="I57" s="22"/>
    </row>
    <row r="58" spans="1:10">
      <c r="B58" t="s">
        <v>54</v>
      </c>
      <c r="C58" s="2"/>
      <c r="D58" s="22"/>
      <c r="E58" s="22"/>
      <c r="F58" s="22"/>
      <c r="G58" s="22"/>
      <c r="H58" s="22"/>
      <c r="I58" s="22"/>
    </row>
    <row r="59" spans="1:10">
      <c r="C59" s="2"/>
      <c r="D59" s="10"/>
    </row>
    <row r="60" spans="1:10">
      <c r="A60" s="20" t="s">
        <v>41</v>
      </c>
      <c r="B60" s="18" t="s">
        <v>34</v>
      </c>
      <c r="C60" s="18"/>
      <c r="D60" s="19">
        <v>80</v>
      </c>
      <c r="F60" s="12"/>
      <c r="G60" s="12"/>
      <c r="H60" s="12"/>
    </row>
    <row r="61" spans="1:10" ht="6.75" customHeight="1">
      <c r="A61" s="20"/>
      <c r="B61" s="18"/>
      <c r="C61" s="18"/>
      <c r="D61" s="19"/>
      <c r="F61" s="12"/>
      <c r="G61" s="12"/>
      <c r="H61" s="12"/>
    </row>
    <row r="62" spans="1:10">
      <c r="B62" s="12" t="s">
        <v>55</v>
      </c>
    </row>
  </sheetData>
  <phoneticPr fontId="0" type="noConversion"/>
  <pageMargins left="0.52" right="0.32" top="0.65" bottom="0.984251969" header="0.4921259845" footer="0.35"/>
  <pageSetup paperSize="9" orientation="landscape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cp:lastPrinted>2005-09-26T15:52:53Z</cp:lastPrinted>
  <dcterms:created xsi:type="dcterms:W3CDTF">2005-09-23T10:13:14Z</dcterms:created>
  <dcterms:modified xsi:type="dcterms:W3CDTF">2016-02-01T11:19:26Z</dcterms:modified>
</cp:coreProperties>
</file>