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0" yWindow="135" windowWidth="12000" windowHeight="6720"/>
  </bookViews>
  <sheets>
    <sheet name="Présent." sheetId="3" r:id="rId1"/>
    <sheet name="Calculs" sheetId="1" r:id="rId2"/>
    <sheet name="Diagramme" sheetId="2" r:id="rId3"/>
  </sheets>
  <calcPr calcId="125725"/>
</workbook>
</file>

<file path=xl/calcChain.xml><?xml version="1.0" encoding="utf-8"?>
<calcChain xmlns="http://schemas.openxmlformats.org/spreadsheetml/2006/main">
  <c r="I7" i="1"/>
  <c r="H8" s="1"/>
  <c r="I8" s="1"/>
  <c r="I13"/>
  <c r="I16"/>
  <c r="J27"/>
  <c r="K27" s="1"/>
  <c r="K30"/>
  <c r="E37"/>
  <c r="E52"/>
  <c r="E54" s="1"/>
  <c r="F52"/>
  <c r="F55" s="1"/>
  <c r="J26" l="1"/>
  <c r="J25"/>
  <c r="H9"/>
  <c r="I9" s="1"/>
  <c r="H12" s="1"/>
  <c r="I12" s="1"/>
  <c r="H14" s="1"/>
  <c r="I14" s="1"/>
  <c r="H19" s="1"/>
  <c r="I19" s="1"/>
  <c r="E61"/>
  <c r="L26" l="1"/>
  <c r="K26"/>
  <c r="J24" s="1"/>
  <c r="K25"/>
  <c r="J23" s="1"/>
  <c r="L25"/>
  <c r="H20"/>
  <c r="I20" s="1"/>
  <c r="H24" s="1"/>
  <c r="I24" s="1"/>
  <c r="H26" s="1"/>
  <c r="I26" s="1"/>
  <c r="H27" s="1"/>
  <c r="I27" s="1"/>
  <c r="H23"/>
  <c r="I23" s="1"/>
  <c r="H25" s="1"/>
  <c r="I25" s="1"/>
  <c r="L24" l="1"/>
  <c r="K24"/>
  <c r="J20" s="1"/>
  <c r="L23"/>
  <c r="K23"/>
  <c r="H30"/>
  <c r="I30" s="1"/>
  <c r="L27"/>
  <c r="K20" l="1"/>
  <c r="J19" s="1"/>
  <c r="L20"/>
  <c r="E34"/>
  <c r="E35" s="1"/>
  <c r="L30"/>
  <c r="L19" l="1"/>
  <c r="K19"/>
  <c r="E58"/>
  <c r="E59" s="1"/>
  <c r="E38"/>
  <c r="E39" s="1"/>
  <c r="E57" s="1"/>
  <c r="J14" l="1"/>
  <c r="J16"/>
  <c r="L14" l="1"/>
  <c r="K14"/>
  <c r="J12" s="1"/>
  <c r="L16"/>
  <c r="K16"/>
  <c r="K12" l="1"/>
  <c r="L12"/>
  <c r="J13" l="1"/>
  <c r="J8"/>
  <c r="J9"/>
  <c r="L13" l="1"/>
  <c r="K13"/>
  <c r="K8"/>
  <c r="L8"/>
  <c r="L9"/>
  <c r="K9"/>
  <c r="J7" s="1"/>
  <c r="L7" l="1"/>
  <c r="K7"/>
</calcChain>
</file>

<file path=xl/sharedStrings.xml><?xml version="1.0" encoding="utf-8"?>
<sst xmlns="http://schemas.openxmlformats.org/spreadsheetml/2006/main" count="142" uniqueCount="100">
  <si>
    <t>Tâches</t>
  </si>
  <si>
    <t>Durée</t>
  </si>
  <si>
    <t>Prédécesseurs</t>
  </si>
  <si>
    <t>N°</t>
  </si>
  <si>
    <t>Liste des tâches</t>
  </si>
  <si>
    <t>DTO</t>
  </si>
  <si>
    <t>DTA</t>
  </si>
  <si>
    <t>FTA</t>
  </si>
  <si>
    <t>FTO</t>
  </si>
  <si>
    <t>MAR</t>
  </si>
  <si>
    <t>Massifs en béton / Dallages</t>
  </si>
  <si>
    <t>A1</t>
  </si>
  <si>
    <t>B</t>
  </si>
  <si>
    <t>A2</t>
  </si>
  <si>
    <t>Métier</t>
  </si>
  <si>
    <t>Effect.</t>
  </si>
  <si>
    <t>Coût</t>
  </si>
  <si>
    <t>T</t>
  </si>
  <si>
    <t>Coût en K Euros</t>
  </si>
  <si>
    <t>C</t>
  </si>
  <si>
    <t>Charpente métallique</t>
  </si>
  <si>
    <t>M1</t>
  </si>
  <si>
    <t>D</t>
  </si>
  <si>
    <t>Approv. Éléments charpente</t>
  </si>
  <si>
    <t>E</t>
  </si>
  <si>
    <t>Pose toiture métallique</t>
  </si>
  <si>
    <t>F</t>
  </si>
  <si>
    <t>Approv. Matériels techniques</t>
  </si>
  <si>
    <t>G1</t>
  </si>
  <si>
    <t>Pose échangeurs type 1</t>
  </si>
  <si>
    <t>F / E</t>
  </si>
  <si>
    <t>M2</t>
  </si>
  <si>
    <t>G2</t>
  </si>
  <si>
    <t>Pose échangeurs type 2</t>
  </si>
  <si>
    <t>H1</t>
  </si>
  <si>
    <t>Canalis. / vannes type 1</t>
  </si>
  <si>
    <t>M3</t>
  </si>
  <si>
    <t>H2</t>
  </si>
  <si>
    <t>Canalis. / vannes type 2</t>
  </si>
  <si>
    <t>I1</t>
  </si>
  <si>
    <t>Essais circuits type 1</t>
  </si>
  <si>
    <t>I2</t>
  </si>
  <si>
    <t>Essais circuits type 2</t>
  </si>
  <si>
    <t>J</t>
  </si>
  <si>
    <t>Calorifugeage</t>
  </si>
  <si>
    <t>I1 / I2</t>
  </si>
  <si>
    <t>K</t>
  </si>
  <si>
    <t>Entreprise TERRASSONNI</t>
  </si>
  <si>
    <t>Charpente TESTAROSSA</t>
  </si>
  <si>
    <t>MONTAGE CALORINDUS</t>
  </si>
  <si>
    <t>CANALISATIONS CHIUMENTO</t>
  </si>
  <si>
    <t>Municipalité MILAN</t>
  </si>
  <si>
    <t>Réception de chantier</t>
  </si>
  <si>
    <t>Fin 1995 : Planification d'un bâtiment de réfrigération - sous-ensemble d'un projet global d'abattoir</t>
  </si>
  <si>
    <t>Travaux déjà commencés depuis le 1° décembre 1995 !</t>
  </si>
  <si>
    <t>Fin des travaux contractuels : 30 AVRIL 1996</t>
  </si>
  <si>
    <t>K Euros</t>
  </si>
  <si>
    <t>jours ouvrables (par simplification)</t>
  </si>
  <si>
    <t>OBJECTIF :</t>
  </si>
  <si>
    <t>Vous êtes planificateur du projet</t>
  </si>
  <si>
    <t>Vous devez analyser ce projet dans le contexte de DEPART.</t>
  </si>
  <si>
    <t>S'il y a un retard de fin prévisible, prenez TOUTES MESURES pour respecter le délai final.</t>
  </si>
  <si>
    <t>B / D / A2</t>
  </si>
  <si>
    <t>Execution des fondations 1° part.</t>
  </si>
  <si>
    <t>Execution des fondations 2° part.</t>
  </si>
  <si>
    <t>DEBUT</t>
  </si>
  <si>
    <t>FIN</t>
  </si>
  <si>
    <t>Données principales</t>
  </si>
  <si>
    <t>Achats</t>
  </si>
  <si>
    <t>Durée contractuelle initiale</t>
  </si>
  <si>
    <t>jours</t>
  </si>
  <si>
    <t>Durée chemin critique</t>
  </si>
  <si>
    <t>Dépassement</t>
  </si>
  <si>
    <t xml:space="preserve">Coût des tâches </t>
  </si>
  <si>
    <t>Pénalité / jour</t>
  </si>
  <si>
    <t>K uros</t>
  </si>
  <si>
    <t>Pénalités totales</t>
  </si>
  <si>
    <t>Coût total</t>
  </si>
  <si>
    <t>SYNTHESE ECONOMIQUE</t>
  </si>
  <si>
    <t xml:space="preserve">Analyse des propositions Entreprises </t>
  </si>
  <si>
    <t>SYNTHESE</t>
  </si>
  <si>
    <t>GAIN (jours)</t>
  </si>
  <si>
    <t>COUT marginal</t>
  </si>
  <si>
    <t>TERRASSONNI</t>
  </si>
  <si>
    <t>TESTAROSSA</t>
  </si>
  <si>
    <t>CALORINDUS</t>
  </si>
  <si>
    <t>CHIUMENTO</t>
  </si>
  <si>
    <t>Total</t>
  </si>
  <si>
    <t>Coût marginal</t>
  </si>
  <si>
    <t>Econom. marginale</t>
  </si>
  <si>
    <t>Coût total 2</t>
  </si>
  <si>
    <t xml:space="preserve"> K Euro</t>
  </si>
  <si>
    <t>Pénalités définitives</t>
  </si>
  <si>
    <t>K Euro</t>
  </si>
  <si>
    <t>Rappel</t>
  </si>
  <si>
    <t>Coût des tâches</t>
  </si>
  <si>
    <t>Pénalité/jour de retard :</t>
  </si>
  <si>
    <t>Durée mois :</t>
  </si>
  <si>
    <t>Corrigé Cabinet DANIELLI</t>
  </si>
  <si>
    <t>Réseau CPM du Projet</t>
  </si>
</sst>
</file>

<file path=xl/styles.xml><?xml version="1.0" encoding="utf-8"?>
<styleSheet xmlns="http://schemas.openxmlformats.org/spreadsheetml/2006/main">
  <numFmts count="1">
    <numFmt numFmtId="171" formatCode="_-* #,##0.00\ _F_-;\-* #,##0.00\ _F_-;_-* &quot;-&quot;??\ _F_-;_-@_-"/>
  </numFmts>
  <fonts count="6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/>
    <xf numFmtId="0" fontId="4" fillId="0" borderId="0" xfId="0" applyFont="1"/>
    <xf numFmtId="0" fontId="2" fillId="0" borderId="0" xfId="0" applyFont="1" applyBorder="1"/>
    <xf numFmtId="0" fontId="0" fillId="0" borderId="0" xfId="0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171" fontId="0" fillId="0" borderId="0" xfId="1" applyFont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171" fontId="0" fillId="0" borderId="0" xfId="1" applyFont="1" applyAlignment="1">
      <alignment horizontal="center" vertical="top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/>
    </xf>
    <xf numFmtId="0" fontId="0" fillId="0" borderId="2" xfId="0" applyBorder="1"/>
    <xf numFmtId="1" fontId="0" fillId="0" borderId="0" xfId="0" applyNumberFormat="1" applyAlignment="1">
      <alignment horizontal="center" vertical="top"/>
    </xf>
    <xf numFmtId="1" fontId="0" fillId="0" borderId="0" xfId="0" applyNumberFormat="1" applyAlignment="1">
      <alignment vertical="top" wrapText="1"/>
    </xf>
    <xf numFmtId="1" fontId="0" fillId="0" borderId="0" xfId="0" applyNumberFormat="1"/>
    <xf numFmtId="1" fontId="0" fillId="0" borderId="0" xfId="1" applyNumberFormat="1" applyFont="1" applyAlignment="1">
      <alignment horizontal="right" vertical="top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Border="1"/>
    <xf numFmtId="0" fontId="2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wrapText="1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66675</xdr:rowOff>
    </xdr:from>
    <xdr:to>
      <xdr:col>2</xdr:col>
      <xdr:colOff>285750</xdr:colOff>
      <xdr:row>11</xdr:row>
      <xdr:rowOff>9525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V="1">
          <a:off x="742950" y="1323975"/>
          <a:ext cx="28575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9525</xdr:colOff>
      <xdr:row>11</xdr:row>
      <xdr:rowOff>104775</xdr:rowOff>
    </xdr:from>
    <xdr:to>
      <xdr:col>2</xdr:col>
      <xdr:colOff>285750</xdr:colOff>
      <xdr:row>11</xdr:row>
      <xdr:rowOff>104775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752475" y="21240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9525</xdr:colOff>
      <xdr:row>12</xdr:row>
      <xdr:rowOff>28575</xdr:rowOff>
    </xdr:from>
    <xdr:to>
      <xdr:col>2</xdr:col>
      <xdr:colOff>276225</xdr:colOff>
      <xdr:row>15</xdr:row>
      <xdr:rowOff>66675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752475" y="2238375"/>
          <a:ext cx="26670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28575</xdr:colOff>
      <xdr:row>6</xdr:row>
      <xdr:rowOff>85725</xdr:rowOff>
    </xdr:from>
    <xdr:to>
      <xdr:col>4</xdr:col>
      <xdr:colOff>276225</xdr:colOff>
      <xdr:row>6</xdr:row>
      <xdr:rowOff>104775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1590675" y="1152525"/>
          <a:ext cx="2476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6</xdr:row>
      <xdr:rowOff>104775</xdr:rowOff>
    </xdr:from>
    <xdr:to>
      <xdr:col>5</xdr:col>
      <xdr:colOff>0</xdr:colOff>
      <xdr:row>9</xdr:row>
      <xdr:rowOff>19050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1562100" y="1171575"/>
          <a:ext cx="29527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</xdr:colOff>
      <xdr:row>11</xdr:row>
      <xdr:rowOff>95250</xdr:rowOff>
    </xdr:from>
    <xdr:to>
      <xdr:col>6</xdr:col>
      <xdr:colOff>228600</xdr:colOff>
      <xdr:row>11</xdr:row>
      <xdr:rowOff>95250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1571625" y="21145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12</xdr:row>
      <xdr:rowOff>38100</xdr:rowOff>
    </xdr:from>
    <xdr:to>
      <xdr:col>11</xdr:col>
      <xdr:colOff>9525</xdr:colOff>
      <xdr:row>15</xdr:row>
      <xdr:rowOff>95250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 flipV="1">
          <a:off x="3905250" y="2247900"/>
          <a:ext cx="22860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9525</xdr:colOff>
      <xdr:row>15</xdr:row>
      <xdr:rowOff>95250</xdr:rowOff>
    </xdr:from>
    <xdr:to>
      <xdr:col>10</xdr:col>
      <xdr:colOff>9525</xdr:colOff>
      <xdr:row>15</xdr:row>
      <xdr:rowOff>104775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 flipV="1">
          <a:off x="1571625" y="2876550"/>
          <a:ext cx="23431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504825</xdr:colOff>
      <xdr:row>6</xdr:row>
      <xdr:rowOff>114300</xdr:rowOff>
    </xdr:from>
    <xdr:to>
      <xdr:col>7</xdr:col>
      <xdr:colOff>0</xdr:colOff>
      <xdr:row>6</xdr:row>
      <xdr:rowOff>114300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2362200" y="118110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10</xdr:row>
      <xdr:rowOff>9525</xdr:rowOff>
    </xdr:from>
    <xdr:to>
      <xdr:col>7</xdr:col>
      <xdr:colOff>0</xdr:colOff>
      <xdr:row>11</xdr:row>
      <xdr:rowOff>9525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>
          <a:off x="2381250" y="1838325"/>
          <a:ext cx="2381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238125</xdr:colOff>
      <xdr:row>6</xdr:row>
      <xdr:rowOff>123825</xdr:rowOff>
    </xdr:from>
    <xdr:to>
      <xdr:col>7</xdr:col>
      <xdr:colOff>209550</xdr:colOff>
      <xdr:row>10</xdr:row>
      <xdr:rowOff>133350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>
          <a:off x="2609850" y="1190625"/>
          <a:ext cx="219075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11</xdr:row>
      <xdr:rowOff>85725</xdr:rowOff>
    </xdr:from>
    <xdr:to>
      <xdr:col>8</xdr:col>
      <xdr:colOff>247650</xdr:colOff>
      <xdr:row>11</xdr:row>
      <xdr:rowOff>85725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3133725" y="21050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209550</xdr:colOff>
      <xdr:row>11</xdr:row>
      <xdr:rowOff>95250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>
          <a:off x="3905250" y="2114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11</xdr:row>
      <xdr:rowOff>95250</xdr:rowOff>
    </xdr:from>
    <xdr:to>
      <xdr:col>14</xdr:col>
      <xdr:colOff>190500</xdr:colOff>
      <xdr:row>11</xdr:row>
      <xdr:rowOff>95250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 flipV="1">
          <a:off x="4648200" y="21145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504825</xdr:colOff>
      <xdr:row>12</xdr:row>
      <xdr:rowOff>47625</xdr:rowOff>
    </xdr:from>
    <xdr:to>
      <xdr:col>13</xdr:col>
      <xdr:colOff>0</xdr:colOff>
      <xdr:row>15</xdr:row>
      <xdr:rowOff>9525</xdr:rowOff>
    </xdr:to>
    <xdr:sp macro="" textlink="">
      <xdr:nvSpPr>
        <xdr:cNvPr id="1040" name="Line 16"/>
        <xdr:cNvSpPr>
          <a:spLocks noChangeShapeType="1"/>
        </xdr:cNvSpPr>
      </xdr:nvSpPr>
      <xdr:spPr bwMode="auto">
        <a:xfrm>
          <a:off x="4629150" y="2257425"/>
          <a:ext cx="24765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0</xdr:colOff>
      <xdr:row>15</xdr:row>
      <xdr:rowOff>85725</xdr:rowOff>
    </xdr:from>
    <xdr:to>
      <xdr:col>14</xdr:col>
      <xdr:colOff>209550</xdr:colOff>
      <xdr:row>15</xdr:row>
      <xdr:rowOff>85725</xdr:rowOff>
    </xdr:to>
    <xdr:sp macro="" textlink="">
      <xdr:nvSpPr>
        <xdr:cNvPr id="1041" name="Line 17"/>
        <xdr:cNvSpPr>
          <a:spLocks noChangeShapeType="1"/>
        </xdr:cNvSpPr>
      </xdr:nvSpPr>
      <xdr:spPr bwMode="auto">
        <a:xfrm>
          <a:off x="5391150" y="28670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504825</xdr:colOff>
      <xdr:row>15</xdr:row>
      <xdr:rowOff>85725</xdr:rowOff>
    </xdr:from>
    <xdr:to>
      <xdr:col>16</xdr:col>
      <xdr:colOff>247650</xdr:colOff>
      <xdr:row>15</xdr:row>
      <xdr:rowOff>85725</xdr:rowOff>
    </xdr:to>
    <xdr:sp macro="" textlink="">
      <xdr:nvSpPr>
        <xdr:cNvPr id="1042" name="Line 18"/>
        <xdr:cNvSpPr>
          <a:spLocks noChangeShapeType="1"/>
        </xdr:cNvSpPr>
      </xdr:nvSpPr>
      <xdr:spPr bwMode="auto">
        <a:xfrm>
          <a:off x="6115050" y="286702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504825</xdr:colOff>
      <xdr:row>11</xdr:row>
      <xdr:rowOff>95250</xdr:rowOff>
    </xdr:from>
    <xdr:to>
      <xdr:col>16</xdr:col>
      <xdr:colOff>247650</xdr:colOff>
      <xdr:row>11</xdr:row>
      <xdr:rowOff>95250</xdr:rowOff>
    </xdr:to>
    <xdr:sp macro="" textlink="">
      <xdr:nvSpPr>
        <xdr:cNvPr id="1043" name="Line 19"/>
        <xdr:cNvSpPr>
          <a:spLocks noChangeShapeType="1"/>
        </xdr:cNvSpPr>
      </xdr:nvSpPr>
      <xdr:spPr bwMode="auto">
        <a:xfrm>
          <a:off x="6115050" y="2114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19050</xdr:colOff>
      <xdr:row>11</xdr:row>
      <xdr:rowOff>114300</xdr:rowOff>
    </xdr:from>
    <xdr:to>
      <xdr:col>18</xdr:col>
      <xdr:colOff>209550</xdr:colOff>
      <xdr:row>11</xdr:row>
      <xdr:rowOff>114300</xdr:rowOff>
    </xdr:to>
    <xdr:sp macro="" textlink="">
      <xdr:nvSpPr>
        <xdr:cNvPr id="1044" name="Line 20"/>
        <xdr:cNvSpPr>
          <a:spLocks noChangeShapeType="1"/>
        </xdr:cNvSpPr>
      </xdr:nvSpPr>
      <xdr:spPr bwMode="auto">
        <a:xfrm>
          <a:off x="6915150" y="21336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</xdr:colOff>
      <xdr:row>12</xdr:row>
      <xdr:rowOff>57150</xdr:rowOff>
    </xdr:from>
    <xdr:to>
      <xdr:col>19</xdr:col>
      <xdr:colOff>0</xdr:colOff>
      <xdr:row>15</xdr:row>
      <xdr:rowOff>28575</xdr:rowOff>
    </xdr:to>
    <xdr:sp macro="" textlink="">
      <xdr:nvSpPr>
        <xdr:cNvPr id="1045" name="Line 21"/>
        <xdr:cNvSpPr>
          <a:spLocks noChangeShapeType="1"/>
        </xdr:cNvSpPr>
      </xdr:nvSpPr>
      <xdr:spPr bwMode="auto">
        <a:xfrm flipV="1">
          <a:off x="6905625" y="2266950"/>
          <a:ext cx="21907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9525</xdr:colOff>
      <xdr:row>11</xdr:row>
      <xdr:rowOff>85725</xdr:rowOff>
    </xdr:from>
    <xdr:to>
      <xdr:col>20</xdr:col>
      <xdr:colOff>219075</xdr:colOff>
      <xdr:row>11</xdr:row>
      <xdr:rowOff>95250</xdr:rowOff>
    </xdr:to>
    <xdr:sp macro="" textlink="">
      <xdr:nvSpPr>
        <xdr:cNvPr id="1046" name="Line 22"/>
        <xdr:cNvSpPr>
          <a:spLocks noChangeShapeType="1"/>
        </xdr:cNvSpPr>
      </xdr:nvSpPr>
      <xdr:spPr bwMode="auto">
        <a:xfrm flipV="1">
          <a:off x="7639050" y="2105025"/>
          <a:ext cx="2095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9525</xdr:colOff>
      <xdr:row>11</xdr:row>
      <xdr:rowOff>85725</xdr:rowOff>
    </xdr:from>
    <xdr:to>
      <xdr:col>22</xdr:col>
      <xdr:colOff>219075</xdr:colOff>
      <xdr:row>11</xdr:row>
      <xdr:rowOff>85725</xdr:rowOff>
    </xdr:to>
    <xdr:sp macro="" textlink="">
      <xdr:nvSpPr>
        <xdr:cNvPr id="1047" name="Line 23"/>
        <xdr:cNvSpPr>
          <a:spLocks noChangeShapeType="1"/>
        </xdr:cNvSpPr>
      </xdr:nvSpPr>
      <xdr:spPr bwMode="auto">
        <a:xfrm>
          <a:off x="8382000" y="21050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/>
  </sheetViews>
  <sheetFormatPr baseColWidth="10" defaultRowHeight="12.75"/>
  <cols>
    <col min="1" max="1" width="18.85546875" customWidth="1"/>
    <col min="2" max="2" width="20" customWidth="1"/>
  </cols>
  <sheetData>
    <row r="1" spans="1:5" ht="15.75">
      <c r="A1" s="59" t="s">
        <v>98</v>
      </c>
      <c r="B1" s="60"/>
      <c r="C1" s="9"/>
      <c r="D1" s="15"/>
      <c r="E1" s="4"/>
    </row>
    <row r="2" spans="1:5" ht="15.75">
      <c r="A2" s="38"/>
      <c r="B2" s="20"/>
      <c r="C2" s="9"/>
      <c r="D2" s="15"/>
      <c r="E2" s="4"/>
    </row>
    <row r="3" spans="1:5">
      <c r="A3" s="32" t="s">
        <v>67</v>
      </c>
      <c r="B3" s="20"/>
      <c r="C3" s="9"/>
      <c r="D3" s="15"/>
      <c r="E3" s="4"/>
    </row>
    <row r="4" spans="1:5" ht="12.75" customHeight="1">
      <c r="A4" s="38"/>
      <c r="B4" s="20"/>
      <c r="C4" s="9"/>
      <c r="D4" s="15"/>
      <c r="E4" s="4"/>
    </row>
    <row r="5" spans="1:5" ht="12.75" customHeight="1">
      <c r="A5" s="24"/>
      <c r="B5" s="20"/>
      <c r="C5" s="9"/>
      <c r="D5" s="15"/>
      <c r="E5" s="4"/>
    </row>
    <row r="6" spans="1:5" ht="12.75" customHeight="1">
      <c r="A6" s="24"/>
      <c r="B6" s="20" t="s">
        <v>53</v>
      </c>
      <c r="C6" s="9"/>
      <c r="D6" s="15"/>
      <c r="E6" s="4"/>
    </row>
    <row r="7" spans="1:5" ht="12.75" customHeight="1">
      <c r="A7" s="24"/>
      <c r="B7" s="20" t="s">
        <v>54</v>
      </c>
      <c r="C7" s="9"/>
      <c r="D7" s="15"/>
      <c r="E7" s="4"/>
    </row>
    <row r="8" spans="1:5" ht="12.75" customHeight="1">
      <c r="A8" s="24"/>
      <c r="B8" s="20" t="s">
        <v>55</v>
      </c>
      <c r="C8" s="9"/>
      <c r="D8" s="15"/>
      <c r="E8" s="4"/>
    </row>
    <row r="9" spans="1:5" ht="12.75" customHeight="1">
      <c r="A9" s="24"/>
      <c r="B9" s="55" t="s">
        <v>96</v>
      </c>
      <c r="C9" s="35">
        <v>12</v>
      </c>
      <c r="D9" s="34" t="s">
        <v>56</v>
      </c>
      <c r="E9" s="4"/>
    </row>
    <row r="10" spans="1:5" ht="12.75" customHeight="1">
      <c r="A10" s="24"/>
      <c r="B10" s="20"/>
      <c r="C10" s="9"/>
      <c r="D10" s="15"/>
      <c r="E10" s="4"/>
    </row>
    <row r="11" spans="1:5" s="58" customFormat="1" ht="12.75" customHeight="1">
      <c r="A11" s="56"/>
      <c r="B11" s="57" t="s">
        <v>97</v>
      </c>
      <c r="C11" s="42">
        <v>22</v>
      </c>
      <c r="D11" s="57" t="s">
        <v>57</v>
      </c>
      <c r="E11" s="54"/>
    </row>
    <row r="12" spans="1:5" ht="12.75" customHeight="1">
      <c r="A12" s="24"/>
      <c r="B12" s="20"/>
      <c r="C12" s="36"/>
      <c r="D12" s="23"/>
      <c r="E12" s="4"/>
    </row>
    <row r="13" spans="1:5" ht="12.75" customHeight="1">
      <c r="A13" s="24"/>
      <c r="B13" s="32" t="s">
        <v>58</v>
      </c>
      <c r="C13" s="37" t="s">
        <v>59</v>
      </c>
      <c r="D13" s="23"/>
      <c r="E13" s="4"/>
    </row>
    <row r="14" spans="1:5" ht="20.100000000000001" customHeight="1">
      <c r="A14" s="24"/>
      <c r="B14" s="20"/>
      <c r="C14" s="23" t="s">
        <v>60</v>
      </c>
      <c r="D14" s="15"/>
      <c r="E14" s="4"/>
    </row>
    <row r="15" spans="1:5" ht="20.100000000000001" customHeight="1">
      <c r="A15" s="24"/>
      <c r="B15" s="20"/>
      <c r="C15" s="32" t="s">
        <v>61</v>
      </c>
      <c r="D15" s="15"/>
      <c r="E15" s="4"/>
    </row>
  </sheetData>
  <phoneticPr fontId="0" type="noConversion"/>
  <pageMargins left="0.78740157499999996" right="0.78740157499999996" top="0.75" bottom="0.984251969" header="0.4921259845" footer="0.492125984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1"/>
  <sheetViews>
    <sheetView workbookViewId="0">
      <pane ySplit="4" topLeftCell="A47" activePane="bottomLeft" state="frozenSplit"/>
      <selection pane="bottomLeft" sqref="A1:B1"/>
    </sheetView>
  </sheetViews>
  <sheetFormatPr baseColWidth="10" defaultRowHeight="12.75"/>
  <cols>
    <col min="1" max="1" width="3.5703125" style="9" customWidth="1"/>
    <col min="2" max="2" width="27.85546875" style="20" customWidth="1"/>
    <col min="3" max="3" width="7" style="9" customWidth="1"/>
    <col min="4" max="4" width="17.42578125" style="15" customWidth="1"/>
    <col min="5" max="6" width="7.7109375" style="4" customWidth="1"/>
    <col min="7" max="7" width="7.7109375" style="11" customWidth="1"/>
    <col min="8" max="11" width="5.7109375" style="11" customWidth="1"/>
    <col min="12" max="12" width="5.7109375" style="16" customWidth="1"/>
  </cols>
  <sheetData>
    <row r="1" spans="1:30" ht="15.75">
      <c r="A1" s="59" t="s">
        <v>98</v>
      </c>
      <c r="B1" s="60"/>
      <c r="C1" s="20"/>
    </row>
    <row r="2" spans="1:30" ht="15.75">
      <c r="A2" s="24"/>
      <c r="G2" s="11" t="s">
        <v>18</v>
      </c>
    </row>
    <row r="3" spans="1:30" ht="16.5" thickBot="1">
      <c r="A3" s="24"/>
      <c r="B3" s="21" t="s">
        <v>4</v>
      </c>
    </row>
    <row r="4" spans="1:30" s="1" customFormat="1" ht="13.5" thickBot="1">
      <c r="A4" s="10" t="s">
        <v>3</v>
      </c>
      <c r="B4" s="22" t="s">
        <v>0</v>
      </c>
      <c r="C4" s="10" t="s">
        <v>1</v>
      </c>
      <c r="D4" s="18" t="s">
        <v>2</v>
      </c>
      <c r="E4" s="5" t="s">
        <v>14</v>
      </c>
      <c r="F4" s="5" t="s">
        <v>15</v>
      </c>
      <c r="G4" s="13" t="s">
        <v>16</v>
      </c>
      <c r="H4" s="13" t="s">
        <v>5</v>
      </c>
      <c r="I4" s="13" t="s">
        <v>8</v>
      </c>
      <c r="J4" s="13" t="s">
        <v>7</v>
      </c>
      <c r="K4" s="13" t="s">
        <v>6</v>
      </c>
      <c r="L4" s="13" t="s">
        <v>9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0" s="3" customFormat="1">
      <c r="A5" s="17"/>
      <c r="B5" s="30"/>
      <c r="C5" s="17"/>
      <c r="D5" s="31"/>
      <c r="E5" s="6"/>
      <c r="F5" s="6"/>
      <c r="G5" s="14"/>
      <c r="H5" s="14"/>
      <c r="I5" s="14"/>
      <c r="J5" s="14"/>
      <c r="K5" s="14"/>
      <c r="L5" s="14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s="3" customFormat="1">
      <c r="A6" s="9"/>
      <c r="B6" s="33" t="s">
        <v>47</v>
      </c>
      <c r="C6" s="9"/>
      <c r="D6" s="9"/>
      <c r="E6"/>
      <c r="F6"/>
      <c r="G6" s="9"/>
      <c r="H6"/>
      <c r="I6"/>
      <c r="J6"/>
      <c r="K6"/>
      <c r="L6"/>
      <c r="M6"/>
    </row>
    <row r="7" spans="1:30">
      <c r="A7" s="11" t="s">
        <v>11</v>
      </c>
      <c r="B7" s="20" t="s">
        <v>63</v>
      </c>
      <c r="C7" s="35">
        <v>30</v>
      </c>
      <c r="D7" s="15">
        <v>0</v>
      </c>
      <c r="E7" s="4" t="s">
        <v>17</v>
      </c>
      <c r="F7" s="27">
        <v>40</v>
      </c>
      <c r="G7" s="11">
        <v>360</v>
      </c>
      <c r="H7" s="12">
        <v>0</v>
      </c>
      <c r="I7" s="12">
        <f>H7+C7</f>
        <v>30</v>
      </c>
      <c r="J7" s="12">
        <f>K9</f>
        <v>30</v>
      </c>
      <c r="K7" s="12">
        <f>J7-C7</f>
        <v>0</v>
      </c>
      <c r="L7" s="44">
        <f>J7-I7</f>
        <v>0</v>
      </c>
    </row>
    <row r="8" spans="1:30">
      <c r="A8" s="11" t="s">
        <v>13</v>
      </c>
      <c r="B8" s="20" t="s">
        <v>64</v>
      </c>
      <c r="C8" s="35">
        <v>45</v>
      </c>
      <c r="D8" s="15" t="s">
        <v>11</v>
      </c>
      <c r="E8" s="4" t="s">
        <v>17</v>
      </c>
      <c r="F8" s="27">
        <v>40</v>
      </c>
      <c r="G8" s="11">
        <v>540</v>
      </c>
      <c r="H8" s="12">
        <f>I7</f>
        <v>30</v>
      </c>
      <c r="I8" s="12">
        <f>H8+C8</f>
        <v>75</v>
      </c>
      <c r="J8" s="12">
        <f>K12</f>
        <v>86</v>
      </c>
      <c r="K8" s="12">
        <f>J8-C8</f>
        <v>41</v>
      </c>
      <c r="L8" s="25">
        <f>J8-I8</f>
        <v>11</v>
      </c>
    </row>
    <row r="9" spans="1:30">
      <c r="A9" s="11" t="s">
        <v>12</v>
      </c>
      <c r="B9" s="20" t="s">
        <v>10</v>
      </c>
      <c r="C9" s="35">
        <v>56</v>
      </c>
      <c r="D9" s="15" t="s">
        <v>11</v>
      </c>
      <c r="E9" s="4" t="s">
        <v>17</v>
      </c>
      <c r="F9" s="27">
        <v>90</v>
      </c>
      <c r="G9" s="11">
        <v>1800</v>
      </c>
      <c r="H9" s="12">
        <f>I7</f>
        <v>30</v>
      </c>
      <c r="I9" s="12">
        <f>H9+C9</f>
        <v>86</v>
      </c>
      <c r="J9" s="12">
        <f>K12</f>
        <v>86</v>
      </c>
      <c r="K9" s="12">
        <f>J9-C9</f>
        <v>30</v>
      </c>
      <c r="L9" s="44">
        <f>J9-I9</f>
        <v>0</v>
      </c>
    </row>
    <row r="10" spans="1:30">
      <c r="A10"/>
      <c r="B10"/>
      <c r="C10"/>
      <c r="D10"/>
      <c r="E10"/>
      <c r="F10"/>
      <c r="G10"/>
      <c r="H10"/>
      <c r="I10"/>
      <c r="J10"/>
      <c r="K10"/>
      <c r="L10"/>
    </row>
    <row r="11" spans="1:30">
      <c r="A11" s="11"/>
      <c r="B11" s="33" t="s">
        <v>48</v>
      </c>
      <c r="C11"/>
      <c r="F11" s="27"/>
      <c r="H11"/>
      <c r="I11"/>
      <c r="J11"/>
      <c r="K11"/>
      <c r="L11"/>
    </row>
    <row r="12" spans="1:30">
      <c r="A12" s="11" t="s">
        <v>19</v>
      </c>
      <c r="B12" s="32" t="s">
        <v>20</v>
      </c>
      <c r="C12" s="35">
        <v>42</v>
      </c>
      <c r="D12" s="15" t="s">
        <v>62</v>
      </c>
      <c r="E12" s="4" t="s">
        <v>21</v>
      </c>
      <c r="F12" s="27">
        <v>60</v>
      </c>
      <c r="G12" s="11">
        <v>4950</v>
      </c>
      <c r="H12" s="12">
        <f>I9</f>
        <v>86</v>
      </c>
      <c r="I12" s="12">
        <f>H12+C12</f>
        <v>128</v>
      </c>
      <c r="J12" s="12">
        <f>K14</f>
        <v>128</v>
      </c>
      <c r="K12" s="12">
        <f>J12-C12</f>
        <v>86</v>
      </c>
      <c r="L12" s="44">
        <f>J12-I12</f>
        <v>0</v>
      </c>
    </row>
    <row r="13" spans="1:30">
      <c r="A13" s="11" t="s">
        <v>22</v>
      </c>
      <c r="B13" s="20" t="s">
        <v>23</v>
      </c>
      <c r="C13" s="35">
        <v>65</v>
      </c>
      <c r="D13" s="9">
        <v>0</v>
      </c>
      <c r="E13" t="s">
        <v>68</v>
      </c>
      <c r="F13" s="28">
        <v>0</v>
      </c>
      <c r="G13" s="9">
        <v>0</v>
      </c>
      <c r="H13" s="35">
        <v>0</v>
      </c>
      <c r="I13" s="12">
        <f>H13+C13</f>
        <v>65</v>
      </c>
      <c r="J13" s="35">
        <f>K12</f>
        <v>86</v>
      </c>
      <c r="K13" s="12">
        <f>J13-C13</f>
        <v>21</v>
      </c>
      <c r="L13" s="25">
        <f>J13-I13</f>
        <v>21</v>
      </c>
    </row>
    <row r="14" spans="1:30">
      <c r="A14" s="11" t="s">
        <v>24</v>
      </c>
      <c r="B14" s="32" t="s">
        <v>25</v>
      </c>
      <c r="C14" s="35">
        <v>28</v>
      </c>
      <c r="D14" s="15" t="s">
        <v>19</v>
      </c>
      <c r="E14" s="4" t="s">
        <v>21</v>
      </c>
      <c r="F14" s="27">
        <v>50</v>
      </c>
      <c r="G14" s="11">
        <v>1350</v>
      </c>
      <c r="H14" s="12">
        <f>I12</f>
        <v>128</v>
      </c>
      <c r="I14" s="12">
        <f>H14+C14</f>
        <v>156</v>
      </c>
      <c r="J14" s="12">
        <f>K19</f>
        <v>156</v>
      </c>
      <c r="K14" s="12">
        <f>J14-C14</f>
        <v>128</v>
      </c>
      <c r="L14" s="44">
        <f>J14-I14</f>
        <v>0</v>
      </c>
    </row>
    <row r="15" spans="1:30">
      <c r="A15"/>
      <c r="B15"/>
      <c r="C15"/>
      <c r="D15"/>
      <c r="E15"/>
      <c r="F15"/>
      <c r="G15"/>
      <c r="H15"/>
      <c r="I15"/>
      <c r="J15"/>
      <c r="K15"/>
      <c r="L15"/>
    </row>
    <row r="16" spans="1:30">
      <c r="A16" s="11" t="s">
        <v>26</v>
      </c>
      <c r="B16" s="20" t="s">
        <v>27</v>
      </c>
      <c r="C16" s="35">
        <v>130</v>
      </c>
      <c r="D16" s="15">
        <v>0</v>
      </c>
      <c r="E16" s="4" t="s">
        <v>68</v>
      </c>
      <c r="F16" s="27">
        <v>0</v>
      </c>
      <c r="G16" s="26">
        <v>0</v>
      </c>
      <c r="H16" s="12">
        <v>0</v>
      </c>
      <c r="I16" s="12">
        <f>H16+C16</f>
        <v>130</v>
      </c>
      <c r="J16" s="12">
        <f>K19</f>
        <v>156</v>
      </c>
      <c r="K16" s="12">
        <f>J16-C16</f>
        <v>26</v>
      </c>
      <c r="L16" s="25">
        <f>J16-I16</f>
        <v>26</v>
      </c>
    </row>
    <row r="17" spans="1:13">
      <c r="A17"/>
      <c r="B17"/>
      <c r="C17"/>
      <c r="D17"/>
      <c r="E17"/>
      <c r="F17"/>
      <c r="G17"/>
      <c r="H17"/>
      <c r="I17"/>
      <c r="J17"/>
      <c r="K17"/>
      <c r="L17"/>
    </row>
    <row r="18" spans="1:13">
      <c r="A18" s="11"/>
      <c r="B18" s="33" t="s">
        <v>49</v>
      </c>
      <c r="C18"/>
      <c r="F18" s="27"/>
      <c r="G18" s="26"/>
      <c r="H18"/>
      <c r="I18"/>
      <c r="J18"/>
      <c r="K18"/>
      <c r="L18"/>
    </row>
    <row r="19" spans="1:13">
      <c r="A19" s="11" t="s">
        <v>28</v>
      </c>
      <c r="B19" s="32" t="s">
        <v>29</v>
      </c>
      <c r="C19" s="35">
        <v>15</v>
      </c>
      <c r="D19" s="15" t="s">
        <v>30</v>
      </c>
      <c r="E19" s="4" t="s">
        <v>31</v>
      </c>
      <c r="F19" s="27">
        <v>15</v>
      </c>
      <c r="G19" s="11">
        <v>4270</v>
      </c>
      <c r="H19" s="12">
        <f>I14</f>
        <v>156</v>
      </c>
      <c r="I19" s="12">
        <f>H19+C19</f>
        <v>171</v>
      </c>
      <c r="J19" s="12">
        <f>K20</f>
        <v>171</v>
      </c>
      <c r="K19" s="12">
        <f>J19-C19</f>
        <v>156</v>
      </c>
      <c r="L19" s="44">
        <f>J19-I19</f>
        <v>0</v>
      </c>
    </row>
    <row r="20" spans="1:13">
      <c r="A20" s="11" t="s">
        <v>32</v>
      </c>
      <c r="B20" s="32" t="s">
        <v>33</v>
      </c>
      <c r="C20" s="35">
        <v>14</v>
      </c>
      <c r="D20" s="19" t="s">
        <v>28</v>
      </c>
      <c r="E20" s="8" t="s">
        <v>31</v>
      </c>
      <c r="F20" s="29">
        <v>15</v>
      </c>
      <c r="G20" s="11">
        <v>4200</v>
      </c>
      <c r="H20" s="12">
        <f>I19</f>
        <v>171</v>
      </c>
      <c r="I20" s="12">
        <f>H20+C20</f>
        <v>185</v>
      </c>
      <c r="J20" s="12">
        <f>K24</f>
        <v>185</v>
      </c>
      <c r="K20" s="12">
        <f>J20-C20</f>
        <v>171</v>
      </c>
      <c r="L20" s="44">
        <f>J20-I20</f>
        <v>0</v>
      </c>
    </row>
    <row r="21" spans="1:13">
      <c r="A21"/>
      <c r="B21"/>
      <c r="C21"/>
      <c r="D21"/>
      <c r="E21"/>
      <c r="F21"/>
      <c r="G21"/>
      <c r="H21"/>
      <c r="I21"/>
      <c r="J21"/>
      <c r="K21"/>
      <c r="L21"/>
    </row>
    <row r="22" spans="1:13">
      <c r="A22" s="11"/>
      <c r="B22" s="33" t="s">
        <v>50</v>
      </c>
      <c r="C22"/>
      <c r="D22" s="19"/>
      <c r="E22" s="8"/>
      <c r="F22" s="29"/>
      <c r="H22"/>
      <c r="I22"/>
      <c r="J22"/>
      <c r="K22"/>
      <c r="L22"/>
    </row>
    <row r="23" spans="1:13">
      <c r="A23" s="11" t="s">
        <v>34</v>
      </c>
      <c r="B23" s="20" t="s">
        <v>35</v>
      </c>
      <c r="C23" s="35">
        <v>22</v>
      </c>
      <c r="D23" s="15" t="s">
        <v>28</v>
      </c>
      <c r="E23" s="4" t="s">
        <v>36</v>
      </c>
      <c r="F23" s="27">
        <v>40</v>
      </c>
      <c r="G23" s="11">
        <v>770</v>
      </c>
      <c r="H23" s="12">
        <f>I19</f>
        <v>171</v>
      </c>
      <c r="I23" s="12">
        <f>H23+C23</f>
        <v>193</v>
      </c>
      <c r="J23" s="12">
        <f>K25</f>
        <v>207</v>
      </c>
      <c r="K23" s="12">
        <f t="shared" ref="K23:K30" si="0">J23-C23</f>
        <v>185</v>
      </c>
      <c r="L23" s="25">
        <f>J23-I23</f>
        <v>14</v>
      </c>
    </row>
    <row r="24" spans="1:13">
      <c r="A24" s="11" t="s">
        <v>37</v>
      </c>
      <c r="B24" s="32" t="s">
        <v>38</v>
      </c>
      <c r="C24" s="35">
        <v>22</v>
      </c>
      <c r="D24" s="9" t="s">
        <v>32</v>
      </c>
      <c r="E24" t="s">
        <v>36</v>
      </c>
      <c r="F24" s="28">
        <v>40</v>
      </c>
      <c r="G24" s="11">
        <v>770</v>
      </c>
      <c r="H24" s="12">
        <f>I20</f>
        <v>185</v>
      </c>
      <c r="I24" s="12">
        <f>H24+C24</f>
        <v>207</v>
      </c>
      <c r="J24" s="12">
        <f>K26</f>
        <v>207</v>
      </c>
      <c r="K24" s="12">
        <f t="shared" si="0"/>
        <v>185</v>
      </c>
      <c r="L24" s="44">
        <f>J24-I24</f>
        <v>0</v>
      </c>
    </row>
    <row r="25" spans="1:13">
      <c r="A25" s="11" t="s">
        <v>39</v>
      </c>
      <c r="B25" s="20" t="s">
        <v>40</v>
      </c>
      <c r="C25" s="35">
        <v>3</v>
      </c>
      <c r="D25" s="15" t="s">
        <v>34</v>
      </c>
      <c r="E25" s="4" t="s">
        <v>36</v>
      </c>
      <c r="F25" s="27">
        <v>5</v>
      </c>
      <c r="G25" s="11">
        <v>55</v>
      </c>
      <c r="H25" s="12">
        <f>I23</f>
        <v>193</v>
      </c>
      <c r="I25" s="12">
        <f>H25+C25</f>
        <v>196</v>
      </c>
      <c r="J25" s="12">
        <f>K27</f>
        <v>210</v>
      </c>
      <c r="K25" s="12">
        <f t="shared" si="0"/>
        <v>207</v>
      </c>
      <c r="L25" s="25">
        <f>J25-I25</f>
        <v>14</v>
      </c>
    </row>
    <row r="26" spans="1:13">
      <c r="A26" s="11" t="s">
        <v>41</v>
      </c>
      <c r="B26" s="32" t="s">
        <v>42</v>
      </c>
      <c r="C26" s="35">
        <v>3</v>
      </c>
      <c r="D26" s="15" t="s">
        <v>37</v>
      </c>
      <c r="E26" s="4" t="s">
        <v>36</v>
      </c>
      <c r="F26" s="27">
        <v>5</v>
      </c>
      <c r="G26" s="11">
        <v>55</v>
      </c>
      <c r="H26" s="12">
        <f>I24</f>
        <v>207</v>
      </c>
      <c r="I26" s="12">
        <f>H26+C26</f>
        <v>210</v>
      </c>
      <c r="J26" s="12">
        <f>K27</f>
        <v>210</v>
      </c>
      <c r="K26" s="12">
        <f t="shared" si="0"/>
        <v>207</v>
      </c>
      <c r="L26" s="44">
        <f>J26-I26</f>
        <v>0</v>
      </c>
    </row>
    <row r="27" spans="1:13" s="7" customFormat="1">
      <c r="A27" s="11" t="s">
        <v>43</v>
      </c>
      <c r="B27" s="45" t="s">
        <v>44</v>
      </c>
      <c r="C27" s="12">
        <v>19</v>
      </c>
      <c r="D27" s="15" t="s">
        <v>45</v>
      </c>
      <c r="E27" s="4" t="s">
        <v>36</v>
      </c>
      <c r="F27" s="27">
        <v>40</v>
      </c>
      <c r="G27" s="26">
        <v>880</v>
      </c>
      <c r="H27" s="12">
        <f>I26</f>
        <v>210</v>
      </c>
      <c r="I27" s="12">
        <f>H27+C27</f>
        <v>229</v>
      </c>
      <c r="J27" s="12">
        <f>K30</f>
        <v>229</v>
      </c>
      <c r="K27" s="12">
        <f t="shared" si="0"/>
        <v>210</v>
      </c>
      <c r="L27" s="44">
        <f>J27-I27</f>
        <v>0</v>
      </c>
      <c r="M27"/>
    </row>
    <row r="28" spans="1:13">
      <c r="A28"/>
      <c r="B28"/>
      <c r="C28"/>
      <c r="D28"/>
      <c r="E28"/>
      <c r="F28"/>
      <c r="G28"/>
      <c r="H28"/>
      <c r="I28"/>
      <c r="J28"/>
      <c r="K28"/>
      <c r="L28"/>
    </row>
    <row r="29" spans="1:13">
      <c r="A29"/>
      <c r="B29" s="2" t="s">
        <v>51</v>
      </c>
      <c r="C29"/>
      <c r="D29"/>
      <c r="E29"/>
      <c r="F29"/>
      <c r="G29"/>
      <c r="H29"/>
      <c r="I29"/>
      <c r="J29"/>
      <c r="K29"/>
      <c r="L29"/>
    </row>
    <row r="30" spans="1:13">
      <c r="A30" t="s">
        <v>46</v>
      </c>
      <c r="B30" s="40" t="s">
        <v>52</v>
      </c>
      <c r="C30" s="35">
        <v>1</v>
      </c>
      <c r="D30" s="9" t="s">
        <v>43</v>
      </c>
      <c r="E30"/>
      <c r="F30">
        <v>0</v>
      </c>
      <c r="G30" s="9">
        <v>0</v>
      </c>
      <c r="H30" s="35">
        <f>I27</f>
        <v>229</v>
      </c>
      <c r="I30" s="12">
        <f>H30+C30</f>
        <v>230</v>
      </c>
      <c r="J30" s="35">
        <v>230</v>
      </c>
      <c r="K30" s="12">
        <f t="shared" si="0"/>
        <v>229</v>
      </c>
      <c r="L30" s="44">
        <f>J30-I30</f>
        <v>0</v>
      </c>
    </row>
    <row r="31" spans="1:13">
      <c r="A31"/>
      <c r="B31"/>
      <c r="C31"/>
      <c r="D31"/>
      <c r="E31"/>
      <c r="F31"/>
      <c r="G31"/>
      <c r="H31"/>
      <c r="I31"/>
      <c r="J31"/>
      <c r="K31"/>
      <c r="L31"/>
    </row>
    <row r="32" spans="1:13">
      <c r="A32"/>
      <c r="B32"/>
      <c r="C32"/>
      <c r="D32"/>
      <c r="E32"/>
      <c r="F32"/>
      <c r="G32"/>
      <c r="H32"/>
      <c r="I32"/>
      <c r="J32"/>
      <c r="K32"/>
      <c r="L32"/>
    </row>
    <row r="33" spans="1:12">
      <c r="A33"/>
      <c r="B33" s="47" t="s">
        <v>78</v>
      </c>
      <c r="C33"/>
      <c r="D33" s="46" t="s">
        <v>69</v>
      </c>
      <c r="E33" s="25">
        <v>110</v>
      </c>
      <c r="F33" t="s">
        <v>70</v>
      </c>
      <c r="G33"/>
      <c r="H33"/>
      <c r="I33"/>
      <c r="J33"/>
      <c r="K33"/>
      <c r="L33"/>
    </row>
    <row r="34" spans="1:12">
      <c r="A34"/>
      <c r="B34"/>
      <c r="C34"/>
      <c r="D34" s="46" t="s">
        <v>71</v>
      </c>
      <c r="E34" s="25">
        <f>I30</f>
        <v>230</v>
      </c>
      <c r="F34" t="s">
        <v>70</v>
      </c>
      <c r="G34"/>
      <c r="H34"/>
      <c r="I34"/>
      <c r="J34"/>
      <c r="K34"/>
      <c r="L34"/>
    </row>
    <row r="35" spans="1:12">
      <c r="A35"/>
      <c r="B35"/>
      <c r="C35"/>
      <c r="D35" s="46" t="s">
        <v>72</v>
      </c>
      <c r="E35" s="25">
        <f>E34-E33</f>
        <v>120</v>
      </c>
      <c r="F35" t="s">
        <v>70</v>
      </c>
      <c r="G35"/>
      <c r="H35"/>
      <c r="I35"/>
      <c r="J35"/>
      <c r="K35"/>
      <c r="L35"/>
    </row>
    <row r="36" spans="1:12">
      <c r="A36"/>
      <c r="B36"/>
      <c r="C36"/>
      <c r="D36" s="46"/>
      <c r="E36"/>
      <c r="F36"/>
      <c r="G36"/>
      <c r="H36"/>
      <c r="I36"/>
      <c r="J36"/>
      <c r="K36"/>
      <c r="L36"/>
    </row>
    <row r="37" spans="1:12">
      <c r="A37"/>
      <c r="B37"/>
      <c r="C37"/>
      <c r="D37" s="46" t="s">
        <v>73</v>
      </c>
      <c r="E37" s="25">
        <f>SUM(G7:G30)</f>
        <v>20000</v>
      </c>
      <c r="F37" t="s">
        <v>56</v>
      </c>
      <c r="G37"/>
      <c r="H37"/>
      <c r="I37"/>
      <c r="J37"/>
      <c r="K37"/>
      <c r="L37"/>
    </row>
    <row r="38" spans="1:12">
      <c r="A38"/>
      <c r="B38"/>
      <c r="C38"/>
      <c r="D38" s="46" t="s">
        <v>76</v>
      </c>
      <c r="E38" s="25">
        <f>I38*E35</f>
        <v>1440</v>
      </c>
      <c r="F38" t="s">
        <v>56</v>
      </c>
      <c r="G38" t="s">
        <v>74</v>
      </c>
      <c r="H38"/>
      <c r="I38" s="25">
        <v>12</v>
      </c>
      <c r="J38" t="s">
        <v>75</v>
      </c>
      <c r="K38"/>
      <c r="L38"/>
    </row>
    <row r="39" spans="1:12">
      <c r="A39"/>
      <c r="B39"/>
      <c r="C39"/>
      <c r="D39" s="47" t="s">
        <v>77</v>
      </c>
      <c r="E39" s="44">
        <f>E37+E38</f>
        <v>21440</v>
      </c>
      <c r="F39"/>
      <c r="G39"/>
      <c r="H39"/>
      <c r="I39"/>
      <c r="J39"/>
      <c r="K39"/>
      <c r="L39"/>
    </row>
    <row r="40" spans="1:12">
      <c r="A40"/>
      <c r="B40"/>
      <c r="C40"/>
      <c r="D40"/>
      <c r="E40"/>
      <c r="F40"/>
      <c r="G40"/>
      <c r="H40"/>
      <c r="I40"/>
      <c r="J40"/>
      <c r="K40"/>
      <c r="L40"/>
    </row>
    <row r="41" spans="1:12">
      <c r="A41"/>
      <c r="B41"/>
      <c r="C41"/>
      <c r="D41"/>
      <c r="E41"/>
      <c r="F41"/>
      <c r="G41"/>
      <c r="H41"/>
      <c r="I41"/>
      <c r="J41"/>
      <c r="K41"/>
      <c r="L41"/>
    </row>
    <row r="42" spans="1:12" ht="15.75">
      <c r="A42"/>
      <c r="B42" s="39" t="s">
        <v>79</v>
      </c>
      <c r="C42"/>
      <c r="D42"/>
      <c r="E42"/>
      <c r="F42"/>
      <c r="G42"/>
      <c r="H42"/>
      <c r="I42"/>
      <c r="J42"/>
      <c r="K42"/>
      <c r="L42"/>
    </row>
    <row r="43" spans="1:12">
      <c r="A43"/>
      <c r="B43"/>
      <c r="C43"/>
      <c r="D43"/>
      <c r="E43"/>
      <c r="F43"/>
      <c r="G43"/>
      <c r="H43"/>
      <c r="I43"/>
      <c r="J43"/>
      <c r="K43"/>
      <c r="L43"/>
    </row>
    <row r="44" spans="1:12">
      <c r="A44"/>
      <c r="B44" s="47" t="s">
        <v>80</v>
      </c>
      <c r="C44"/>
      <c r="D44"/>
      <c r="E44"/>
      <c r="F44"/>
      <c r="G44"/>
      <c r="H44"/>
      <c r="I44"/>
      <c r="J44"/>
      <c r="K44"/>
      <c r="L44"/>
    </row>
    <row r="45" spans="1:12">
      <c r="B45" s="23"/>
    </row>
    <row r="46" spans="1:12">
      <c r="B46" s="23"/>
    </row>
    <row r="47" spans="1:12" ht="26.25" customHeight="1">
      <c r="B47" s="23"/>
      <c r="E47" s="48" t="s">
        <v>81</v>
      </c>
      <c r="F47" s="48" t="s">
        <v>82</v>
      </c>
    </row>
    <row r="48" spans="1:12" ht="17.100000000000001" customHeight="1">
      <c r="B48" s="23"/>
      <c r="D48" s="50" t="s">
        <v>83</v>
      </c>
      <c r="E48" s="35">
        <v>23</v>
      </c>
      <c r="F48" s="35">
        <v>0</v>
      </c>
    </row>
    <row r="49" spans="2:6" ht="17.100000000000001" customHeight="1">
      <c r="B49" s="23"/>
      <c r="D49" s="50" t="s">
        <v>84</v>
      </c>
      <c r="E49" s="35">
        <v>27</v>
      </c>
      <c r="F49" s="35">
        <v>441</v>
      </c>
    </row>
    <row r="50" spans="2:6" ht="17.100000000000001" customHeight="1">
      <c r="B50" s="23"/>
      <c r="D50" s="50" t="s">
        <v>85</v>
      </c>
      <c r="E50" s="35">
        <v>14</v>
      </c>
      <c r="F50" s="35">
        <v>250</v>
      </c>
    </row>
    <row r="51" spans="2:6" ht="17.100000000000001" customHeight="1">
      <c r="B51" s="23"/>
      <c r="D51" s="50" t="s">
        <v>86</v>
      </c>
      <c r="E51" s="35">
        <v>9</v>
      </c>
      <c r="F51" s="35">
        <v>0</v>
      </c>
    </row>
    <row r="52" spans="2:6" ht="17.100000000000001" customHeight="1">
      <c r="B52" s="23"/>
      <c r="D52" s="49" t="s">
        <v>87</v>
      </c>
      <c r="E52" s="51">
        <f>SUM(E48:E51)</f>
        <v>73</v>
      </c>
      <c r="F52" s="51">
        <f>SUM(F48:F51)</f>
        <v>691</v>
      </c>
    </row>
    <row r="53" spans="2:6" ht="20.100000000000001" customHeight="1">
      <c r="B53" s="23"/>
    </row>
    <row r="54" spans="2:6" ht="17.100000000000001" customHeight="1">
      <c r="D54" s="52" t="s">
        <v>89</v>
      </c>
      <c r="E54" s="53">
        <f>E52*I38</f>
        <v>876</v>
      </c>
      <c r="F54" s="54"/>
    </row>
    <row r="55" spans="2:6" ht="17.100000000000001" customHeight="1">
      <c r="D55" s="52" t="s">
        <v>88</v>
      </c>
      <c r="E55" s="54"/>
      <c r="F55" s="53">
        <f>F52</f>
        <v>691</v>
      </c>
    </row>
    <row r="56" spans="2:6" ht="8.25" customHeight="1"/>
    <row r="57" spans="2:6" ht="17.100000000000001" customHeight="1">
      <c r="D57" s="52" t="s">
        <v>90</v>
      </c>
      <c r="E57" s="53">
        <f>E39+F55-E54</f>
        <v>21255</v>
      </c>
      <c r="F57" s="4" t="s">
        <v>91</v>
      </c>
    </row>
    <row r="58" spans="2:6" ht="17.100000000000001" customHeight="1">
      <c r="D58" s="52" t="s">
        <v>72</v>
      </c>
      <c r="E58" s="53">
        <f>E35-E52</f>
        <v>47</v>
      </c>
      <c r="F58" s="4" t="s">
        <v>70</v>
      </c>
    </row>
    <row r="59" spans="2:6" ht="17.100000000000001" customHeight="1">
      <c r="D59" s="52" t="s">
        <v>92</v>
      </c>
      <c r="E59" s="53">
        <f>E58*I38</f>
        <v>564</v>
      </c>
      <c r="F59" s="4" t="s">
        <v>93</v>
      </c>
    </row>
    <row r="60" spans="2:6" ht="17.100000000000001" customHeight="1"/>
    <row r="61" spans="2:6" ht="17.100000000000001" customHeight="1">
      <c r="C61" s="9" t="s">
        <v>94</v>
      </c>
      <c r="D61" s="52" t="s">
        <v>95</v>
      </c>
      <c r="E61" s="53">
        <f>E37</f>
        <v>20000</v>
      </c>
      <c r="F61" s="4" t="s">
        <v>93</v>
      </c>
    </row>
  </sheetData>
  <phoneticPr fontId="0" type="noConversion"/>
  <pageMargins left="1.34" right="0" top="0.3" bottom="0.43" header="0.25" footer="0.33"/>
  <pageSetup paperSize="9" orientation="landscape" horizontalDpi="300" verticalDpi="300" r:id="rId1"/>
  <headerFooter alignWithMargins="0"/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A33"/>
  <sheetViews>
    <sheetView workbookViewId="0">
      <selection activeCell="A3" sqref="A3"/>
    </sheetView>
  </sheetViews>
  <sheetFormatPr baseColWidth="10" defaultRowHeight="12.75"/>
  <cols>
    <col min="1" max="1" width="3.42578125" customWidth="1"/>
    <col min="2" max="2" width="7.7109375" customWidth="1"/>
    <col min="3" max="3" width="4.5703125" customWidth="1"/>
    <col min="4" max="4" width="7.7109375" customWidth="1"/>
    <col min="5" max="5" width="4.42578125" customWidth="1"/>
    <col min="6" max="6" width="7.7109375" customWidth="1"/>
    <col min="7" max="7" width="3.7109375" customWidth="1"/>
    <col min="8" max="8" width="7.7109375" customWidth="1"/>
    <col min="9" max="9" width="3.85546875" customWidth="1"/>
    <col min="10" max="10" width="7.7109375" customWidth="1"/>
    <col min="11" max="11" width="3.28515625" customWidth="1"/>
    <col min="12" max="12" width="7.7109375" customWidth="1"/>
    <col min="13" max="13" width="3.5703125" customWidth="1"/>
    <col min="14" max="14" width="7.7109375" customWidth="1"/>
    <col min="15" max="15" width="3.28515625" customWidth="1"/>
    <col min="16" max="16" width="7.7109375" customWidth="1"/>
    <col min="17" max="17" width="3.85546875" customWidth="1"/>
    <col min="18" max="18" width="7.7109375" customWidth="1"/>
    <col min="19" max="19" width="3.42578125" customWidth="1"/>
    <col min="20" max="20" width="7.5703125" customWidth="1"/>
    <col min="21" max="21" width="3.42578125" customWidth="1"/>
    <col min="22" max="22" width="7.7109375" customWidth="1"/>
    <col min="23" max="23" width="3.42578125" customWidth="1"/>
    <col min="24" max="24" width="8.28515625" customWidth="1"/>
  </cols>
  <sheetData>
    <row r="1" spans="1:27" ht="15.75">
      <c r="A1" s="59" t="s">
        <v>98</v>
      </c>
      <c r="B1" s="60"/>
      <c r="C1" s="61"/>
      <c r="D1" s="61"/>
      <c r="E1" s="61"/>
      <c r="F1" s="61"/>
    </row>
    <row r="3" spans="1:27">
      <c r="A3" s="32" t="s">
        <v>99</v>
      </c>
    </row>
    <row r="5" spans="1:27" ht="1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15" customHeight="1">
      <c r="A7" s="41"/>
      <c r="B7" s="41"/>
      <c r="C7" s="41"/>
      <c r="D7" s="42" t="s">
        <v>11</v>
      </c>
      <c r="E7" s="41"/>
      <c r="F7" s="42" t="s">
        <v>13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</row>
    <row r="8" spans="1:27" ht="1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</row>
    <row r="9" spans="1:27" ht="15" customHeight="1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</row>
    <row r="10" spans="1:27" ht="15" customHeight="1">
      <c r="A10" s="41"/>
      <c r="B10" s="41"/>
      <c r="C10" s="41"/>
      <c r="D10" s="41"/>
      <c r="E10" s="41"/>
      <c r="F10" s="42" t="s">
        <v>12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</row>
    <row r="11" spans="1:27" ht="15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</row>
    <row r="12" spans="1:27" ht="15" customHeight="1">
      <c r="A12" s="41"/>
      <c r="B12" s="42" t="s">
        <v>65</v>
      </c>
      <c r="C12" s="41"/>
      <c r="D12" s="42" t="s">
        <v>22</v>
      </c>
      <c r="E12" s="41"/>
      <c r="F12" s="41"/>
      <c r="G12" s="41"/>
      <c r="H12" s="42" t="s">
        <v>19</v>
      </c>
      <c r="I12" s="41"/>
      <c r="J12" s="42" t="s">
        <v>24</v>
      </c>
      <c r="K12" s="41"/>
      <c r="L12" s="42" t="s">
        <v>28</v>
      </c>
      <c r="M12" s="41"/>
      <c r="O12" s="41"/>
      <c r="P12" s="42" t="s">
        <v>34</v>
      </c>
      <c r="Q12" s="41"/>
      <c r="R12" s="42" t="s">
        <v>39</v>
      </c>
      <c r="S12" s="41"/>
      <c r="T12" s="42" t="s">
        <v>43</v>
      </c>
      <c r="U12" s="41"/>
      <c r="V12" s="42" t="s">
        <v>46</v>
      </c>
      <c r="W12" s="41"/>
      <c r="X12" s="42" t="s">
        <v>66</v>
      </c>
      <c r="Y12" s="41"/>
      <c r="Z12" s="41"/>
      <c r="AA12" s="41"/>
    </row>
    <row r="13" spans="1:27" ht="15" customHeight="1">
      <c r="A13" s="41"/>
      <c r="B13" s="43"/>
      <c r="C13" s="41"/>
      <c r="D13" s="43"/>
      <c r="E13" s="41"/>
      <c r="F13" s="41"/>
      <c r="G13" s="41"/>
      <c r="H13" s="43"/>
      <c r="I13" s="41"/>
      <c r="J13" s="43"/>
      <c r="K13" s="41"/>
      <c r="L13" s="43"/>
      <c r="M13" s="41"/>
      <c r="O13" s="41"/>
      <c r="P13" s="43"/>
      <c r="Q13" s="41"/>
      <c r="R13" s="43"/>
      <c r="S13" s="41"/>
      <c r="T13" s="43"/>
      <c r="U13" s="41"/>
      <c r="V13" s="43"/>
      <c r="W13" s="41"/>
      <c r="X13" s="43"/>
      <c r="Y13" s="41"/>
      <c r="Z13" s="41"/>
      <c r="AA13" s="41"/>
    </row>
    <row r="14" spans="1:27" ht="15" customHeight="1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</row>
    <row r="15" spans="1:27" ht="15" customHeight="1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</row>
    <row r="16" spans="1:27" ht="15" customHeight="1">
      <c r="A16" s="41"/>
      <c r="B16" s="41"/>
      <c r="C16" s="41"/>
      <c r="D16" s="42" t="s">
        <v>26</v>
      </c>
      <c r="E16" s="41"/>
      <c r="F16" s="41"/>
      <c r="G16" s="41"/>
      <c r="H16" s="41"/>
      <c r="I16" s="41"/>
      <c r="J16" s="41"/>
      <c r="K16" s="41"/>
      <c r="L16" s="41"/>
      <c r="M16" s="41"/>
      <c r="N16" s="42" t="s">
        <v>32</v>
      </c>
      <c r="O16" s="41"/>
      <c r="P16" s="42" t="s">
        <v>37</v>
      </c>
      <c r="Q16" s="41"/>
      <c r="R16" s="42" t="s">
        <v>41</v>
      </c>
      <c r="S16" s="41"/>
      <c r="T16" s="41"/>
      <c r="U16" s="41"/>
      <c r="V16" s="41"/>
      <c r="W16" s="41"/>
      <c r="X16" s="41"/>
      <c r="Y16" s="41"/>
      <c r="Z16" s="41"/>
      <c r="AA16" s="41"/>
    </row>
    <row r="17" spans="1:27" ht="15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</row>
    <row r="18" spans="1:27" ht="15" customHeight="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</row>
    <row r="19" spans="1:27" ht="15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</row>
    <row r="20" spans="1:27" ht="15" customHeight="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</row>
    <row r="21" spans="1:27" ht="15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</row>
    <row r="22" spans="1:27" ht="15" customHeigh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</row>
    <row r="23" spans="1:27" ht="15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</row>
    <row r="24" spans="1:27" ht="15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</row>
    <row r="25" spans="1:27" ht="15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</row>
    <row r="26" spans="1:27" ht="15" customHeight="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</row>
    <row r="27" spans="1:27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</row>
    <row r="28" spans="1:27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</row>
    <row r="29" spans="1:27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</row>
    <row r="30" spans="1:27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</row>
    <row r="31" spans="1:27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</row>
    <row r="32" spans="1:27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</row>
    <row r="33" spans="1:27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</row>
  </sheetData>
  <phoneticPr fontId="0" type="noConversion"/>
  <pageMargins left="0.37" right="0.4" top="0.984251969" bottom="0.984251969" header="0.4921259845" footer="0.4921259845"/>
  <pageSetup paperSize="9" orientation="landscape" horizontalDpi="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Présent.</vt:lpstr>
      <vt:lpstr>Calculs</vt:lpstr>
      <vt:lpstr>Diagramme</vt:lpstr>
    </vt:vector>
  </TitlesOfParts>
  <Company>Dell Computer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 Baglin</dc:creator>
  <cp:lastModifiedBy>GERARD</cp:lastModifiedBy>
  <cp:lastPrinted>2003-12-12T09:32:13Z</cp:lastPrinted>
  <dcterms:created xsi:type="dcterms:W3CDTF">1999-03-03T16:18:39Z</dcterms:created>
  <dcterms:modified xsi:type="dcterms:W3CDTF">2016-02-01T08:42:49Z</dcterms:modified>
</cp:coreProperties>
</file>