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210" windowHeight="916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9" i="1"/>
  <c r="C16" s="1"/>
  <c r="C17" s="1"/>
  <c r="C25" s="1"/>
  <c r="C10"/>
  <c r="C14"/>
  <c r="C19"/>
  <c r="C22" s="1"/>
  <c r="C29"/>
  <c r="C35"/>
  <c r="C47"/>
  <c r="C52" s="1"/>
  <c r="C53" s="1"/>
  <c r="C55"/>
  <c r="C56" s="1"/>
  <c r="C31" l="1"/>
  <c r="C30"/>
  <c r="C49"/>
  <c r="C50" s="1"/>
</calcChain>
</file>

<file path=xl/sharedStrings.xml><?xml version="1.0" encoding="utf-8"?>
<sst xmlns="http://schemas.openxmlformats.org/spreadsheetml/2006/main" count="66" uniqueCount="49">
  <si>
    <t>Question 1</t>
  </si>
  <si>
    <t>Coût véhicule = coût fixe + coût variable</t>
  </si>
  <si>
    <t>coût fixe =</t>
  </si>
  <si>
    <t>Amortissement tracteur</t>
  </si>
  <si>
    <t>Amortissement semi-remorque</t>
  </si>
  <si>
    <t>Assurance</t>
  </si>
  <si>
    <t>Taxe à l'essieu</t>
  </si>
  <si>
    <t>€ par jour</t>
  </si>
  <si>
    <t>Frais financiers</t>
  </si>
  <si>
    <t>Question 2</t>
  </si>
  <si>
    <t>soit</t>
  </si>
  <si>
    <t>de moins</t>
  </si>
  <si>
    <t>Question 3</t>
  </si>
  <si>
    <t>€ par palette</t>
  </si>
  <si>
    <t xml:space="preserve">3 tours à </t>
  </si>
  <si>
    <t>20 palettes par tour</t>
  </si>
  <si>
    <t>Question 4</t>
  </si>
  <si>
    <t>Question 5</t>
  </si>
  <si>
    <t>Zone 1</t>
  </si>
  <si>
    <t>Le transporteur effectue toujours le même kilométrage par jour, qu'il fasse trois tournées proches (zone 1)</t>
  </si>
  <si>
    <t>Le coût par jour reste le même soit</t>
  </si>
  <si>
    <t>de la valeur des marchandises</t>
  </si>
  <si>
    <t>Zone 2</t>
  </si>
  <si>
    <t>Zone 3</t>
  </si>
  <si>
    <t>Corrigé Delivery</t>
  </si>
  <si>
    <t>Détermination du coût jouranlier d'utilisation du véhicule</t>
  </si>
  <si>
    <t>€/an</t>
  </si>
  <si>
    <t>Salaire plus charges du chauffeur</t>
  </si>
  <si>
    <t>Total coût fixe</t>
  </si>
  <si>
    <t>€/jour</t>
  </si>
  <si>
    <t>€ / km</t>
  </si>
  <si>
    <t>Distance parcourue</t>
  </si>
  <si>
    <t>km/jour</t>
  </si>
  <si>
    <t>Offre d'un transporteur</t>
  </si>
  <si>
    <t>Coût total =</t>
  </si>
  <si>
    <t>Différence</t>
  </si>
  <si>
    <t>Coût variable</t>
  </si>
  <si>
    <t>Coût variable =</t>
  </si>
  <si>
    <t>Gas-oil</t>
  </si>
  <si>
    <t>Entretien</t>
  </si>
  <si>
    <t>Prix offert</t>
  </si>
  <si>
    <t>Camion de 20 palettes</t>
  </si>
  <si>
    <t>€/tour</t>
  </si>
  <si>
    <t xml:space="preserve">Interessant pour les petites livraisons terminales </t>
  </si>
  <si>
    <t>(quantité insuffisante pour remplir un véhicule de 30 palettes)</t>
  </si>
  <si>
    <t>Avantages et inconvénients de la sous-traitance de transport</t>
  </si>
  <si>
    <t>Se reporter au chapitre 17 sur les transports</t>
  </si>
  <si>
    <t>deux tournées à moyenne distance (zone 2) ou une tournée éloignée (zone 3).</t>
  </si>
  <si>
    <t>Comparaison de coûts de livraison d'une palette de 1000 €</t>
  </si>
</sst>
</file>

<file path=xl/styles.xml><?xml version="1.0" encoding="utf-8"?>
<styleSheet xmlns="http://schemas.openxmlformats.org/spreadsheetml/2006/main">
  <numFmts count="2">
    <numFmt numFmtId="172" formatCode="0.0"/>
    <numFmt numFmtId="173" formatCode="0.0%"/>
  </numFmts>
  <fonts count="3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0" fontId="1" fillId="0" borderId="0" xfId="0" applyFont="1"/>
    <xf numFmtId="10" fontId="0" fillId="0" borderId="0" xfId="0" applyNumberFormat="1"/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right"/>
    </xf>
    <xf numFmtId="172" fontId="1" fillId="0" borderId="0" xfId="0" applyNumberFormat="1" applyFont="1"/>
    <xf numFmtId="0" fontId="0" fillId="3" borderId="1" xfId="0" applyFill="1" applyBorder="1"/>
    <xf numFmtId="173" fontId="0" fillId="3" borderId="1" xfId="0" applyNumberFormat="1" applyFill="1" applyBorder="1"/>
    <xf numFmtId="0" fontId="1" fillId="3" borderId="1" xfId="0" applyFont="1" applyFill="1" applyBorder="1"/>
    <xf numFmtId="172" fontId="1" fillId="3" borderId="1" xfId="0" applyNumberFormat="1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/>
  </sheetViews>
  <sheetFormatPr baseColWidth="10" defaultRowHeight="12.75"/>
  <cols>
    <col min="1" max="1" width="17.140625" customWidth="1"/>
    <col min="2" max="2" width="32.140625" customWidth="1"/>
    <col min="4" max="4" width="14.42578125" customWidth="1"/>
  </cols>
  <sheetData>
    <row r="1" spans="1:4">
      <c r="A1" s="4" t="s">
        <v>24</v>
      </c>
    </row>
    <row r="4" spans="1:4">
      <c r="A4" s="2" t="s">
        <v>0</v>
      </c>
      <c r="B4" s="2" t="s">
        <v>25</v>
      </c>
    </row>
    <row r="6" spans="1:4">
      <c r="B6" s="5" t="s">
        <v>1</v>
      </c>
      <c r="C6" s="5"/>
      <c r="D6" s="5"/>
    </row>
    <row r="7" spans="1:4">
      <c r="B7" s="5"/>
      <c r="C7" s="5"/>
      <c r="D7" s="5"/>
    </row>
    <row r="8" spans="1:4">
      <c r="B8" s="2" t="s">
        <v>2</v>
      </c>
    </row>
    <row r="9" spans="1:4">
      <c r="B9" t="s">
        <v>3</v>
      </c>
      <c r="C9">
        <f>75000/5</f>
        <v>15000</v>
      </c>
      <c r="D9" t="s">
        <v>26</v>
      </c>
    </row>
    <row r="10" spans="1:4">
      <c r="B10" t="s">
        <v>4</v>
      </c>
      <c r="C10" s="1">
        <f>25000/7</f>
        <v>3571.4285714285716</v>
      </c>
      <c r="D10" t="s">
        <v>26</v>
      </c>
    </row>
    <row r="11" spans="1:4">
      <c r="B11" t="s">
        <v>5</v>
      </c>
      <c r="C11">
        <v>4000</v>
      </c>
      <c r="D11" t="s">
        <v>26</v>
      </c>
    </row>
    <row r="12" spans="1:4">
      <c r="B12" t="s">
        <v>6</v>
      </c>
      <c r="C12">
        <v>8000</v>
      </c>
      <c r="D12" t="s">
        <v>26</v>
      </c>
    </row>
    <row r="13" spans="1:4">
      <c r="B13" t="s">
        <v>8</v>
      </c>
      <c r="C13">
        <v>3740</v>
      </c>
      <c r="D13" t="s">
        <v>26</v>
      </c>
    </row>
    <row r="14" spans="1:4">
      <c r="B14" t="s">
        <v>27</v>
      </c>
      <c r="C14">
        <f>1200*12*1.5</f>
        <v>21600</v>
      </c>
      <c r="D14" t="s">
        <v>26</v>
      </c>
    </row>
    <row r="16" spans="1:4">
      <c r="B16" t="s">
        <v>28</v>
      </c>
      <c r="C16" s="1">
        <f>SUM(C9:C14)</f>
        <v>55911.428571428572</v>
      </c>
      <c r="D16" t="s">
        <v>26</v>
      </c>
    </row>
    <row r="17" spans="1:4">
      <c r="B17" s="6" t="s">
        <v>10</v>
      </c>
      <c r="C17" s="7">
        <f>C16/220</f>
        <v>254.14285714285714</v>
      </c>
      <c r="D17" s="2" t="s">
        <v>29</v>
      </c>
    </row>
    <row r="18" spans="1:4">
      <c r="B18" s="2" t="s">
        <v>37</v>
      </c>
    </row>
    <row r="19" spans="1:4">
      <c r="B19" t="s">
        <v>38</v>
      </c>
      <c r="C19">
        <f>35*0.9/100</f>
        <v>0.315</v>
      </c>
      <c r="D19" t="s">
        <v>30</v>
      </c>
    </row>
    <row r="20" spans="1:4">
      <c r="B20" t="s">
        <v>39</v>
      </c>
      <c r="C20">
        <v>0.14000000000000001</v>
      </c>
      <c r="D20" t="s">
        <v>30</v>
      </c>
    </row>
    <row r="22" spans="1:4">
      <c r="B22" t="s">
        <v>36</v>
      </c>
      <c r="C22" s="2">
        <f>C19+C20</f>
        <v>0.45500000000000002</v>
      </c>
      <c r="D22" s="2" t="s">
        <v>30</v>
      </c>
    </row>
    <row r="24" spans="1:4">
      <c r="B24" t="s">
        <v>31</v>
      </c>
      <c r="C24">
        <v>225</v>
      </c>
      <c r="D24" t="s">
        <v>32</v>
      </c>
    </row>
    <row r="25" spans="1:4">
      <c r="B25" s="10" t="s">
        <v>34</v>
      </c>
      <c r="C25" s="11">
        <f>C17+C22*C24</f>
        <v>356.51785714285711</v>
      </c>
      <c r="D25" s="10" t="s">
        <v>7</v>
      </c>
    </row>
    <row r="27" spans="1:4">
      <c r="A27" s="2" t="s">
        <v>9</v>
      </c>
      <c r="B27" s="2" t="s">
        <v>33</v>
      </c>
    </row>
    <row r="29" spans="1:4">
      <c r="B29" t="s">
        <v>40</v>
      </c>
      <c r="C29">
        <f>3*90</f>
        <v>270</v>
      </c>
      <c r="D29" t="s">
        <v>7</v>
      </c>
    </row>
    <row r="30" spans="1:4">
      <c r="B30" s="6" t="s">
        <v>10</v>
      </c>
      <c r="C30">
        <f>C29/(30*3)</f>
        <v>3</v>
      </c>
      <c r="D30" t="s">
        <v>13</v>
      </c>
    </row>
    <row r="31" spans="1:4">
      <c r="B31" s="8" t="s">
        <v>35</v>
      </c>
      <c r="C31" s="9">
        <f>1-C29/C25</f>
        <v>0.24267468069120957</v>
      </c>
      <c r="D31" s="8" t="s">
        <v>11</v>
      </c>
    </row>
    <row r="33" spans="1:4">
      <c r="A33" s="2" t="s">
        <v>12</v>
      </c>
      <c r="B33" s="2" t="s">
        <v>41</v>
      </c>
    </row>
    <row r="34" spans="1:4">
      <c r="B34" t="s">
        <v>14</v>
      </c>
      <c r="C34">
        <v>67</v>
      </c>
      <c r="D34" t="s">
        <v>42</v>
      </c>
    </row>
    <row r="35" spans="1:4">
      <c r="B35" t="s">
        <v>15</v>
      </c>
      <c r="C35" s="2">
        <f>67/20</f>
        <v>3.35</v>
      </c>
      <c r="D35" s="2" t="s">
        <v>13</v>
      </c>
    </row>
    <row r="37" spans="1:4">
      <c r="B37" s="12" t="s">
        <v>43</v>
      </c>
      <c r="C37" s="12"/>
      <c r="D37" s="12"/>
    </row>
    <row r="38" spans="1:4">
      <c r="B38" s="12" t="s">
        <v>44</v>
      </c>
      <c r="C38" s="12"/>
      <c r="D38" s="12"/>
    </row>
    <row r="40" spans="1:4">
      <c r="A40" s="2" t="s">
        <v>16</v>
      </c>
      <c r="B40" s="2" t="s">
        <v>45</v>
      </c>
    </row>
    <row r="41" spans="1:4">
      <c r="B41" t="s">
        <v>46</v>
      </c>
    </row>
    <row r="43" spans="1:4">
      <c r="A43" s="2" t="s">
        <v>17</v>
      </c>
      <c r="B43" s="2" t="s">
        <v>48</v>
      </c>
    </row>
    <row r="44" spans="1:4">
      <c r="B44" t="s">
        <v>19</v>
      </c>
    </row>
    <row r="45" spans="1:4">
      <c r="B45" t="s">
        <v>47</v>
      </c>
    </row>
    <row r="47" spans="1:4">
      <c r="B47" t="s">
        <v>20</v>
      </c>
      <c r="C47">
        <f>3*90</f>
        <v>270</v>
      </c>
      <c r="D47" t="s">
        <v>7</v>
      </c>
    </row>
    <row r="49" spans="2:5">
      <c r="B49" s="2" t="s">
        <v>18</v>
      </c>
      <c r="C49" s="2">
        <f>C47/(3*30)</f>
        <v>3</v>
      </c>
      <c r="D49" s="2" t="s">
        <v>13</v>
      </c>
    </row>
    <row r="50" spans="2:5">
      <c r="B50" s="2"/>
      <c r="C50" s="3">
        <f>C49/1000</f>
        <v>3.0000000000000001E-3</v>
      </c>
      <c r="D50" t="s">
        <v>21</v>
      </c>
    </row>
    <row r="51" spans="2:5">
      <c r="B51" s="2"/>
      <c r="C51" s="3"/>
    </row>
    <row r="52" spans="2:5">
      <c r="B52" s="2" t="s">
        <v>22</v>
      </c>
      <c r="C52" s="2">
        <f>C47/(2*30)</f>
        <v>4.5</v>
      </c>
      <c r="D52" s="2" t="s">
        <v>13</v>
      </c>
    </row>
    <row r="53" spans="2:5">
      <c r="B53" s="2"/>
      <c r="C53" s="3">
        <f>C52/1000</f>
        <v>4.4999999999999997E-3</v>
      </c>
      <c r="D53" t="s">
        <v>21</v>
      </c>
    </row>
    <row r="54" spans="2:5">
      <c r="B54" s="2"/>
      <c r="C54" s="3"/>
    </row>
    <row r="55" spans="2:5">
      <c r="B55" s="2" t="s">
        <v>23</v>
      </c>
      <c r="C55" s="2">
        <f>C47/30</f>
        <v>9</v>
      </c>
      <c r="D55" s="2" t="s">
        <v>13</v>
      </c>
    </row>
    <row r="56" spans="2:5">
      <c r="C56" s="3">
        <f>C55/1000</f>
        <v>8.9999999999999993E-3</v>
      </c>
      <c r="D56" t="s">
        <v>21</v>
      </c>
    </row>
    <row r="57" spans="2:5">
      <c r="E57" s="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</dc:creator>
  <cp:lastModifiedBy>GERARD</cp:lastModifiedBy>
  <dcterms:created xsi:type="dcterms:W3CDTF">2005-10-04T14:11:49Z</dcterms:created>
  <dcterms:modified xsi:type="dcterms:W3CDTF">2016-02-01T10:37:52Z</dcterms:modified>
</cp:coreProperties>
</file>