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40" yWindow="15" windowWidth="11580" windowHeight="6540" activeTab="1"/>
  </bookViews>
  <sheets>
    <sheet name="DRP" sheetId="1" r:id="rId1"/>
    <sheet name="Capacité limitée" sheetId="3" r:id="rId2"/>
    <sheet name="Incidents" sheetId="2" r:id="rId3"/>
    <sheet name="Incidents 2" sheetId="4" r:id="rId4"/>
  </sheets>
  <calcPr calcId="125725"/>
</workbook>
</file>

<file path=xl/calcChain.xml><?xml version="1.0" encoding="utf-8"?>
<calcChain xmlns="http://schemas.openxmlformats.org/spreadsheetml/2006/main">
  <c r="H79" i="1"/>
  <c r="G79"/>
  <c r="F67"/>
  <c r="E67"/>
  <c r="F55"/>
  <c r="E55"/>
  <c r="E40"/>
  <c r="D40"/>
  <c r="F25"/>
  <c r="E25"/>
  <c r="F18"/>
  <c r="E18"/>
  <c r="F11"/>
  <c r="E11"/>
  <c r="E7"/>
  <c r="E6"/>
  <c r="F78" i="3"/>
  <c r="C12"/>
  <c r="D11"/>
  <c r="D12"/>
  <c r="C19"/>
  <c r="D18"/>
  <c r="D19"/>
  <c r="E18"/>
  <c r="C20"/>
  <c r="C26"/>
  <c r="D25"/>
  <c r="D26"/>
  <c r="I11"/>
  <c r="G13"/>
  <c r="D77"/>
  <c r="E77"/>
  <c r="E78"/>
  <c r="F77"/>
  <c r="H41"/>
  <c r="H77"/>
  <c r="I41"/>
  <c r="J41"/>
  <c r="J77"/>
  <c r="D65"/>
  <c r="E65"/>
  <c r="F65"/>
  <c r="H65"/>
  <c r="I65"/>
  <c r="J65"/>
  <c r="C54"/>
  <c r="D53"/>
  <c r="E53"/>
  <c r="F53"/>
  <c r="H53"/>
  <c r="J53"/>
  <c r="B13"/>
  <c r="C26" i="1"/>
  <c r="D26"/>
  <c r="C27"/>
  <c r="O24"/>
  <c r="C19"/>
  <c r="D18"/>
  <c r="D19"/>
  <c r="O17"/>
  <c r="C12"/>
  <c r="D11"/>
  <c r="O10"/>
  <c r="P24"/>
  <c r="P17"/>
  <c r="P10"/>
  <c r="E79"/>
  <c r="C55"/>
  <c r="B20"/>
  <c r="C12" i="2"/>
  <c r="D11"/>
  <c r="D12"/>
  <c r="C26"/>
  <c r="D25"/>
  <c r="D26"/>
  <c r="E25"/>
  <c r="C27"/>
  <c r="C19"/>
  <c r="D18"/>
  <c r="D19"/>
  <c r="I11"/>
  <c r="G13"/>
  <c r="I25"/>
  <c r="G27"/>
  <c r="C41"/>
  <c r="C77"/>
  <c r="C79"/>
  <c r="E78"/>
  <c r="C54"/>
  <c r="B13"/>
  <c r="B20"/>
  <c r="B38"/>
  <c r="C26" i="4"/>
  <c r="D25"/>
  <c r="D26"/>
  <c r="C12"/>
  <c r="D11"/>
  <c r="D20"/>
  <c r="C19"/>
  <c r="D18"/>
  <c r="D19"/>
  <c r="G13"/>
  <c r="F40"/>
  <c r="H13"/>
  <c r="G40"/>
  <c r="H40"/>
  <c r="I40"/>
  <c r="J40"/>
  <c r="C40"/>
  <c r="C52"/>
  <c r="C54"/>
  <c r="C53"/>
  <c r="E40"/>
  <c r="E52"/>
  <c r="F52"/>
  <c r="C76"/>
  <c r="C78"/>
  <c r="E76"/>
  <c r="E77"/>
  <c r="F76"/>
  <c r="G76"/>
  <c r="H76"/>
  <c r="I76"/>
  <c r="J76"/>
  <c r="C64"/>
  <c r="C66"/>
  <c r="E64"/>
  <c r="F64"/>
  <c r="G64"/>
  <c r="H64"/>
  <c r="I64"/>
  <c r="J64"/>
  <c r="G52"/>
  <c r="H52"/>
  <c r="I52"/>
  <c r="J52"/>
  <c r="B37"/>
  <c r="E18"/>
  <c r="C20"/>
  <c r="E19"/>
  <c r="F19"/>
  <c r="E25"/>
  <c r="C27"/>
  <c r="E26"/>
  <c r="E25" i="3"/>
  <c r="C27"/>
  <c r="I25"/>
  <c r="G27"/>
  <c r="E26"/>
  <c r="E18" i="2"/>
  <c r="C20"/>
  <c r="E19"/>
  <c r="D12" i="4"/>
  <c r="E12" i="2"/>
  <c r="D12" i="1"/>
  <c r="B13"/>
  <c r="B39"/>
  <c r="I77" i="3"/>
  <c r="I53"/>
  <c r="E11"/>
  <c r="C13"/>
  <c r="C53" i="2"/>
  <c r="C55"/>
  <c r="C65"/>
  <c r="C67"/>
  <c r="E26"/>
  <c r="E11"/>
  <c r="C13"/>
  <c r="C20" i="1"/>
  <c r="E26"/>
  <c r="E19" i="3"/>
  <c r="B20"/>
  <c r="B38"/>
  <c r="D27" i="1"/>
  <c r="F26" i="2"/>
  <c r="F25"/>
  <c r="D27"/>
  <c r="C37" i="3"/>
  <c r="C38"/>
  <c r="E12" i="1"/>
  <c r="C13"/>
  <c r="F11" i="2"/>
  <c r="D13"/>
  <c r="F18"/>
  <c r="D20"/>
  <c r="F25" i="4"/>
  <c r="D27"/>
  <c r="G19"/>
  <c r="G18"/>
  <c r="E20"/>
  <c r="F19" i="3"/>
  <c r="F18"/>
  <c r="D20"/>
  <c r="C37" i="2"/>
  <c r="C38"/>
  <c r="E11" i="4"/>
  <c r="C13"/>
  <c r="C37"/>
  <c r="F25" i="3"/>
  <c r="D27"/>
  <c r="E12"/>
  <c r="E19" i="1"/>
  <c r="D20"/>
  <c r="C39" i="4"/>
  <c r="C38"/>
  <c r="G19" i="3"/>
  <c r="G18"/>
  <c r="E20"/>
  <c r="D38" i="2"/>
  <c r="D37"/>
  <c r="F12" i="1"/>
  <c r="G11"/>
  <c r="D13"/>
  <c r="F11" i="3"/>
  <c r="D13"/>
  <c r="C39" i="2"/>
  <c r="C40"/>
  <c r="D40"/>
  <c r="C39" i="1"/>
  <c r="C38"/>
  <c r="C39" i="3"/>
  <c r="C40"/>
  <c r="F26"/>
  <c r="E12" i="4"/>
  <c r="F26"/>
  <c r="F19" i="2"/>
  <c r="F12"/>
  <c r="F26" i="1"/>
  <c r="G25"/>
  <c r="H18" i="4"/>
  <c r="F20"/>
  <c r="G25" i="2"/>
  <c r="E27"/>
  <c r="E27" i="1"/>
  <c r="C40"/>
  <c r="C41"/>
  <c r="G18" i="2"/>
  <c r="E20"/>
  <c r="F11" i="4"/>
  <c r="D13"/>
  <c r="D37"/>
  <c r="D39" i="1"/>
  <c r="D38"/>
  <c r="G26" i="2"/>
  <c r="H19" i="4"/>
  <c r="F12" i="3"/>
  <c r="F19" i="1"/>
  <c r="G18"/>
  <c r="G11" i="2"/>
  <c r="E13"/>
  <c r="G25" i="4"/>
  <c r="E27"/>
  <c r="G25" i="3"/>
  <c r="E27"/>
  <c r="D37"/>
  <c r="D38"/>
  <c r="D39"/>
  <c r="C41"/>
  <c r="E13" i="1"/>
  <c r="H18" i="3"/>
  <c r="F20"/>
  <c r="D39" i="4"/>
  <c r="G12" i="1"/>
  <c r="H11"/>
  <c r="C65" i="3"/>
  <c r="C67"/>
  <c r="D67"/>
  <c r="C53"/>
  <c r="C55"/>
  <c r="C77"/>
  <c r="C79"/>
  <c r="D79"/>
  <c r="E79"/>
  <c r="F79"/>
  <c r="G11"/>
  <c r="E13"/>
  <c r="G19" i="1"/>
  <c r="H18"/>
  <c r="E20"/>
  <c r="E38"/>
  <c r="I18" i="4"/>
  <c r="G20"/>
  <c r="I19"/>
  <c r="H19" i="3"/>
  <c r="G26"/>
  <c r="G26" i="4"/>
  <c r="G12" i="2"/>
  <c r="F12" i="4"/>
  <c r="G19" i="2"/>
  <c r="G26" i="1"/>
  <c r="H25"/>
  <c r="D40" i="3"/>
  <c r="F13" i="1"/>
  <c r="E38" i="2"/>
  <c r="E37"/>
  <c r="H26"/>
  <c r="I26"/>
  <c r="H25"/>
  <c r="F27"/>
  <c r="C42" i="1"/>
  <c r="E39"/>
  <c r="C54"/>
  <c r="C56"/>
  <c r="C66"/>
  <c r="C68"/>
  <c r="C78"/>
  <c r="C80"/>
  <c r="J25" i="2"/>
  <c r="H27"/>
  <c r="E39"/>
  <c r="D41"/>
  <c r="H18"/>
  <c r="F20"/>
  <c r="H25" i="3"/>
  <c r="F27"/>
  <c r="F20" i="1"/>
  <c r="F27"/>
  <c r="F39"/>
  <c r="G11" i="4"/>
  <c r="E13"/>
  <c r="E37"/>
  <c r="H25"/>
  <c r="F27"/>
  <c r="I18" i="3"/>
  <c r="G20"/>
  <c r="E67"/>
  <c r="E66"/>
  <c r="D41" i="1"/>
  <c r="H12"/>
  <c r="I11"/>
  <c r="G13"/>
  <c r="G12" i="3"/>
  <c r="H11" i="2"/>
  <c r="F13"/>
  <c r="J18" i="4"/>
  <c r="H20"/>
  <c r="E37" i="3"/>
  <c r="E38"/>
  <c r="D54"/>
  <c r="D55"/>
  <c r="F38" i="1"/>
  <c r="H19"/>
  <c r="I18"/>
  <c r="E54" i="3"/>
  <c r="C56"/>
  <c r="E55"/>
  <c r="F38" i="2"/>
  <c r="F37"/>
  <c r="D42" i="1"/>
  <c r="F66" i="3"/>
  <c r="C68"/>
  <c r="F67"/>
  <c r="G37"/>
  <c r="G38"/>
  <c r="D77" i="2"/>
  <c r="D79"/>
  <c r="D65"/>
  <c r="D67"/>
  <c r="D53"/>
  <c r="G12" i="4"/>
  <c r="H26" i="3"/>
  <c r="I26"/>
  <c r="H19" i="2"/>
  <c r="J26"/>
  <c r="H11" i="3"/>
  <c r="F13"/>
  <c r="H12"/>
  <c r="I12"/>
  <c r="I12" i="1"/>
  <c r="J11"/>
  <c r="E38" i="4"/>
  <c r="D40"/>
  <c r="G20" i="1"/>
  <c r="J19" i="4"/>
  <c r="H12" i="2"/>
  <c r="I12"/>
  <c r="I19" i="3"/>
  <c r="H26" i="4"/>
  <c r="H26" i="1"/>
  <c r="I25"/>
  <c r="E40" i="2"/>
  <c r="E41" i="1"/>
  <c r="F40"/>
  <c r="F39" i="2"/>
  <c r="E41"/>
  <c r="F40"/>
  <c r="G27" i="1"/>
  <c r="G38"/>
  <c r="J18" i="3"/>
  <c r="H20"/>
  <c r="K18" i="4"/>
  <c r="I20"/>
  <c r="J12" i="1"/>
  <c r="K11"/>
  <c r="H13"/>
  <c r="F37" i="3"/>
  <c r="F38"/>
  <c r="F40"/>
  <c r="K25" i="2"/>
  <c r="I27"/>
  <c r="J25" i="3"/>
  <c r="H27"/>
  <c r="D54" i="2"/>
  <c r="B56"/>
  <c r="D78" i="1"/>
  <c r="D80"/>
  <c r="D54"/>
  <c r="D66"/>
  <c r="D68"/>
  <c r="I19"/>
  <c r="J18"/>
  <c r="E39" i="4"/>
  <c r="F39"/>
  <c r="I25"/>
  <c r="G27"/>
  <c r="G37"/>
  <c r="J11" i="2"/>
  <c r="H13"/>
  <c r="D52" i="4"/>
  <c r="D76"/>
  <c r="D78"/>
  <c r="E78"/>
  <c r="D64"/>
  <c r="D66"/>
  <c r="J11" i="3"/>
  <c r="H13"/>
  <c r="J12"/>
  <c r="I18" i="2"/>
  <c r="G20"/>
  <c r="I19"/>
  <c r="H11" i="4"/>
  <c r="F13"/>
  <c r="F37"/>
  <c r="H12"/>
  <c r="I12"/>
  <c r="J12"/>
  <c r="E42" i="1"/>
  <c r="F54" i="3"/>
  <c r="D56"/>
  <c r="J18" i="2"/>
  <c r="H20"/>
  <c r="J19"/>
  <c r="E65" i="4"/>
  <c r="E66"/>
  <c r="H38" i="2"/>
  <c r="H37"/>
  <c r="G38"/>
  <c r="G37"/>
  <c r="H37" i="3"/>
  <c r="H38"/>
  <c r="F77" i="4"/>
  <c r="F78"/>
  <c r="H20" i="1"/>
  <c r="D55"/>
  <c r="D56"/>
  <c r="G39" i="3"/>
  <c r="G40"/>
  <c r="E77" i="2"/>
  <c r="E79"/>
  <c r="E65"/>
  <c r="E53"/>
  <c r="G39" i="4"/>
  <c r="F55" i="3"/>
  <c r="F41" i="1"/>
  <c r="G40"/>
  <c r="J12" i="2"/>
  <c r="I26" i="4"/>
  <c r="D55" i="2"/>
  <c r="J26" i="3"/>
  <c r="K26" i="2"/>
  <c r="K19" i="4"/>
  <c r="J19" i="3"/>
  <c r="I26" i="1"/>
  <c r="J25"/>
  <c r="G39"/>
  <c r="E66"/>
  <c r="E68"/>
  <c r="E78"/>
  <c r="E80"/>
  <c r="E54"/>
  <c r="K11" i="4"/>
  <c r="I13"/>
  <c r="K11" i="3"/>
  <c r="I13"/>
  <c r="K12"/>
  <c r="D53" i="4"/>
  <c r="D54"/>
  <c r="I13" i="1"/>
  <c r="G39" i="2"/>
  <c r="F41"/>
  <c r="E53" i="4"/>
  <c r="C55"/>
  <c r="H39" i="3"/>
  <c r="G41"/>
  <c r="H40"/>
  <c r="G77" i="4"/>
  <c r="C79"/>
  <c r="G78"/>
  <c r="F77" i="2"/>
  <c r="F53"/>
  <c r="F65"/>
  <c r="L11" i="3"/>
  <c r="J13"/>
  <c r="L18" i="4"/>
  <c r="J20"/>
  <c r="J25"/>
  <c r="H27"/>
  <c r="H37"/>
  <c r="F42" i="1"/>
  <c r="E67" i="2"/>
  <c r="E66"/>
  <c r="B68"/>
  <c r="C57" i="1"/>
  <c r="J19"/>
  <c r="K18"/>
  <c r="H27"/>
  <c r="K25" i="3"/>
  <c r="I27"/>
  <c r="I37"/>
  <c r="K19"/>
  <c r="K18"/>
  <c r="I20"/>
  <c r="I38"/>
  <c r="L25" i="2"/>
  <c r="J27"/>
  <c r="E55"/>
  <c r="E54"/>
  <c r="K11"/>
  <c r="I13"/>
  <c r="F79"/>
  <c r="F78"/>
  <c r="F66" i="4"/>
  <c r="F65"/>
  <c r="C67"/>
  <c r="K19" i="2"/>
  <c r="K18"/>
  <c r="I20"/>
  <c r="H39" i="4"/>
  <c r="G40" i="2"/>
  <c r="K12" i="1"/>
  <c r="L11"/>
  <c r="K12" i="4"/>
  <c r="J13" i="1"/>
  <c r="G65" i="4"/>
  <c r="D67"/>
  <c r="G66"/>
  <c r="I38" i="2"/>
  <c r="I37"/>
  <c r="F54"/>
  <c r="F55"/>
  <c r="L18" i="3"/>
  <c r="J20"/>
  <c r="L11" i="4"/>
  <c r="J13"/>
  <c r="H39" i="2"/>
  <c r="G41"/>
  <c r="G77" i="3"/>
  <c r="G53"/>
  <c r="G65"/>
  <c r="K12" i="2"/>
  <c r="L26"/>
  <c r="K26" i="3"/>
  <c r="J26" i="1"/>
  <c r="K25"/>
  <c r="E56"/>
  <c r="G41"/>
  <c r="H40"/>
  <c r="J26" i="4"/>
  <c r="L19"/>
  <c r="L12" i="3"/>
  <c r="E54" i="4"/>
  <c r="L18" i="2"/>
  <c r="J20"/>
  <c r="H38" i="1"/>
  <c r="H39"/>
  <c r="I20"/>
  <c r="F66" i="2"/>
  <c r="C68"/>
  <c r="F67"/>
  <c r="F66" i="1"/>
  <c r="F78"/>
  <c r="F80"/>
  <c r="F54"/>
  <c r="H78" i="4"/>
  <c r="H77"/>
  <c r="D79"/>
  <c r="I40" i="3"/>
  <c r="I77" i="4"/>
  <c r="E79"/>
  <c r="I78"/>
  <c r="C69" i="1"/>
  <c r="M11" i="3"/>
  <c r="K13"/>
  <c r="K25" i="4"/>
  <c r="I27"/>
  <c r="I37"/>
  <c r="I39"/>
  <c r="D57" i="1"/>
  <c r="L25" i="3"/>
  <c r="J27"/>
  <c r="L11" i="2"/>
  <c r="J13"/>
  <c r="G66" i="3"/>
  <c r="D68"/>
  <c r="G78"/>
  <c r="C80"/>
  <c r="K19" i="1"/>
  <c r="L18"/>
  <c r="L19" i="2"/>
  <c r="H40"/>
  <c r="L12" i="4"/>
  <c r="L19" i="3"/>
  <c r="L12" i="1"/>
  <c r="M11"/>
  <c r="F54" i="4"/>
  <c r="F53"/>
  <c r="D55"/>
  <c r="M18"/>
  <c r="K20"/>
  <c r="G42" i="1"/>
  <c r="I27"/>
  <c r="I39"/>
  <c r="M25" i="2"/>
  <c r="K27"/>
  <c r="G55" i="3"/>
  <c r="G54"/>
  <c r="E56"/>
  <c r="G77" i="2"/>
  <c r="G65"/>
  <c r="G66"/>
  <c r="G53"/>
  <c r="G55"/>
  <c r="G54"/>
  <c r="E56"/>
  <c r="H65" i="4"/>
  <c r="E67"/>
  <c r="K26" i="1"/>
  <c r="L25"/>
  <c r="D68" i="2"/>
  <c r="G67"/>
  <c r="G78" i="1"/>
  <c r="G54"/>
  <c r="G66"/>
  <c r="G53" i="4"/>
  <c r="E55"/>
  <c r="M19" i="3"/>
  <c r="M18"/>
  <c r="K20"/>
  <c r="I40" i="2"/>
  <c r="I39"/>
  <c r="H41"/>
  <c r="J20" i="1"/>
  <c r="J38" i="2"/>
  <c r="J37"/>
  <c r="J38" i="3"/>
  <c r="J40"/>
  <c r="J37"/>
  <c r="I38" i="1"/>
  <c r="G79" i="2"/>
  <c r="G78"/>
  <c r="C80"/>
  <c r="H54" i="3"/>
  <c r="F56"/>
  <c r="J27" i="1"/>
  <c r="M12"/>
  <c r="N11"/>
  <c r="K13"/>
  <c r="M12" i="4"/>
  <c r="M11"/>
  <c r="K13"/>
  <c r="M19" i="2"/>
  <c r="M18"/>
  <c r="K20"/>
  <c r="J78" i="4"/>
  <c r="J77"/>
  <c r="F79"/>
  <c r="H66"/>
  <c r="M26" i="2"/>
  <c r="H41" i="1"/>
  <c r="I40"/>
  <c r="M19" i="4"/>
  <c r="G79" i="3"/>
  <c r="G67"/>
  <c r="L12" i="2"/>
  <c r="L26" i="3"/>
  <c r="F56" i="1"/>
  <c r="G55"/>
  <c r="K26" i="4"/>
  <c r="M12" i="3"/>
  <c r="F68" i="1"/>
  <c r="G67"/>
  <c r="L26"/>
  <c r="M25"/>
  <c r="L19"/>
  <c r="N11" i="3"/>
  <c r="L13"/>
  <c r="N12"/>
  <c r="M11" i="2"/>
  <c r="K13"/>
  <c r="M12"/>
  <c r="H42" i="1"/>
  <c r="N18" i="2"/>
  <c r="L20"/>
  <c r="L13" i="1"/>
  <c r="J39" i="2"/>
  <c r="I41"/>
  <c r="N18" i="3"/>
  <c r="L20"/>
  <c r="N19"/>
  <c r="D69" i="1"/>
  <c r="L25" i="4"/>
  <c r="J27"/>
  <c r="J37"/>
  <c r="J39"/>
  <c r="L26"/>
  <c r="M25" i="3"/>
  <c r="K27"/>
  <c r="M26"/>
  <c r="H66"/>
  <c r="E68"/>
  <c r="H67"/>
  <c r="N18" i="4"/>
  <c r="L20"/>
  <c r="N19"/>
  <c r="N25" i="2"/>
  <c r="L27"/>
  <c r="N26"/>
  <c r="J39" i="1"/>
  <c r="J38"/>
  <c r="H77" i="2"/>
  <c r="H65"/>
  <c r="H53"/>
  <c r="C81" i="1"/>
  <c r="H55" i="3"/>
  <c r="G54" i="4"/>
  <c r="E57" i="1"/>
  <c r="H78" i="3"/>
  <c r="D80"/>
  <c r="I65" i="4"/>
  <c r="F67"/>
  <c r="N12"/>
  <c r="N11"/>
  <c r="L13"/>
  <c r="K27" i="1"/>
  <c r="M26"/>
  <c r="N25"/>
  <c r="M18"/>
  <c r="K20"/>
  <c r="I41"/>
  <c r="J40"/>
  <c r="L27"/>
  <c r="H53" i="4"/>
  <c r="F55"/>
  <c r="H54" i="2"/>
  <c r="F56"/>
  <c r="H55"/>
  <c r="K37" i="3"/>
  <c r="K38"/>
  <c r="K40"/>
  <c r="H78" i="1"/>
  <c r="H66"/>
  <c r="H54"/>
  <c r="K38" i="2"/>
  <c r="K37"/>
  <c r="L37" i="3"/>
  <c r="I66" i="4"/>
  <c r="H79" i="3"/>
  <c r="G56" i="1"/>
  <c r="H55"/>
  <c r="G80"/>
  <c r="G68"/>
  <c r="H67"/>
  <c r="H66" i="2"/>
  <c r="E68"/>
  <c r="J40"/>
  <c r="H78"/>
  <c r="D80"/>
  <c r="N12" i="1"/>
  <c r="O12"/>
  <c r="P12"/>
  <c r="N19" i="2"/>
  <c r="I54" i="3"/>
  <c r="G56"/>
  <c r="I55"/>
  <c r="I66"/>
  <c r="F68"/>
  <c r="I67"/>
  <c r="N25"/>
  <c r="L27"/>
  <c r="L38"/>
  <c r="N26"/>
  <c r="M25" i="4"/>
  <c r="K27"/>
  <c r="K37"/>
  <c r="K39"/>
  <c r="M26"/>
  <c r="I77" i="2"/>
  <c r="I65"/>
  <c r="I53"/>
  <c r="I42" i="1"/>
  <c r="N11" i="2"/>
  <c r="L13"/>
  <c r="K39" i="1"/>
  <c r="K38"/>
  <c r="M19"/>
  <c r="N18"/>
  <c r="L38" i="2"/>
  <c r="L37"/>
  <c r="N25" i="4"/>
  <c r="L27"/>
  <c r="L37"/>
  <c r="L38"/>
  <c r="N26"/>
  <c r="J54" i="3"/>
  <c r="H56"/>
  <c r="K39" i="2"/>
  <c r="J41"/>
  <c r="E69" i="1"/>
  <c r="I78" i="3"/>
  <c r="E80"/>
  <c r="L39"/>
  <c r="K41"/>
  <c r="I54" i="2"/>
  <c r="I55"/>
  <c r="L20" i="1"/>
  <c r="F57"/>
  <c r="J65" i="4"/>
  <c r="G67"/>
  <c r="H79" i="2"/>
  <c r="N12"/>
  <c r="J41" i="1"/>
  <c r="K40"/>
  <c r="H54" i="4"/>
  <c r="N26" i="1"/>
  <c r="O26"/>
  <c r="P26"/>
  <c r="H67" i="2"/>
  <c r="I66" i="1"/>
  <c r="I78"/>
  <c r="I54"/>
  <c r="J66" i="3"/>
  <c r="G68"/>
  <c r="D81" i="1"/>
  <c r="H56"/>
  <c r="I55"/>
  <c r="G57"/>
  <c r="K40" i="4"/>
  <c r="L39"/>
  <c r="I66" i="2"/>
  <c r="F68"/>
  <c r="I53" i="4"/>
  <c r="G55"/>
  <c r="I54"/>
  <c r="L38" i="1"/>
  <c r="L39"/>
  <c r="K53" i="3"/>
  <c r="K65"/>
  <c r="K77"/>
  <c r="J53" i="2"/>
  <c r="J54"/>
  <c r="J77"/>
  <c r="J65"/>
  <c r="J42" i="1"/>
  <c r="K41"/>
  <c r="L40"/>
  <c r="I78" i="2"/>
  <c r="E80"/>
  <c r="I79"/>
  <c r="H80" i="1"/>
  <c r="I79"/>
  <c r="J67" i="3"/>
  <c r="J66" i="4"/>
  <c r="N19" i="1"/>
  <c r="O19"/>
  <c r="P19"/>
  <c r="L40" i="3"/>
  <c r="I79"/>
  <c r="H68" i="1"/>
  <c r="I67"/>
  <c r="K40" i="2"/>
  <c r="J55" i="3"/>
  <c r="G56" i="2"/>
  <c r="C56"/>
  <c r="H56"/>
  <c r="D56"/>
  <c r="L39"/>
  <c r="K41"/>
  <c r="K66" i="3"/>
  <c r="H68"/>
  <c r="K67"/>
  <c r="J78" i="2"/>
  <c r="F80"/>
  <c r="J79"/>
  <c r="J53" i="4"/>
  <c r="H55"/>
  <c r="K54" i="3"/>
  <c r="I56"/>
  <c r="F69" i="1"/>
  <c r="E81"/>
  <c r="I80"/>
  <c r="J79"/>
  <c r="J78"/>
  <c r="J66"/>
  <c r="J54"/>
  <c r="K76" i="4"/>
  <c r="K64"/>
  <c r="K65"/>
  <c r="K52"/>
  <c r="J55" i="2"/>
  <c r="I56" i="1"/>
  <c r="J55"/>
  <c r="I67" i="2"/>
  <c r="J78" i="3"/>
  <c r="F80"/>
  <c r="K42" i="1"/>
  <c r="L41"/>
  <c r="H67" i="4"/>
  <c r="K66"/>
  <c r="K77"/>
  <c r="G79"/>
  <c r="K77" i="2"/>
  <c r="K78"/>
  <c r="K65"/>
  <c r="K53"/>
  <c r="K66" i="1"/>
  <c r="K78"/>
  <c r="K54"/>
  <c r="J66" i="2"/>
  <c r="G68"/>
  <c r="J67"/>
  <c r="K54"/>
  <c r="I56"/>
  <c r="J79" i="3"/>
  <c r="I68" i="1"/>
  <c r="J67"/>
  <c r="K55" i="3"/>
  <c r="J54" i="4"/>
  <c r="L40" i="2"/>
  <c r="H57" i="1"/>
  <c r="J80"/>
  <c r="K79"/>
  <c r="F81"/>
  <c r="G80" i="2"/>
  <c r="K79"/>
  <c r="G81" i="1"/>
  <c r="K80"/>
  <c r="K53" i="4"/>
  <c r="I55"/>
  <c r="K54"/>
  <c r="G69" i="1"/>
  <c r="K66" i="2"/>
  <c r="H68"/>
  <c r="K67"/>
  <c r="K78" i="3"/>
  <c r="G80"/>
  <c r="K79"/>
  <c r="J56" i="1"/>
  <c r="K55"/>
  <c r="K55" i="2"/>
  <c r="K78" i="4"/>
  <c r="I57" i="1"/>
  <c r="J68"/>
  <c r="K67"/>
  <c r="K56"/>
  <c r="H69"/>
  <c r="K68"/>
</calcChain>
</file>

<file path=xl/sharedStrings.xml><?xml version="1.0" encoding="utf-8"?>
<sst xmlns="http://schemas.openxmlformats.org/spreadsheetml/2006/main" count="307" uniqueCount="37">
  <si>
    <t>Amsterdam</t>
  </si>
  <si>
    <t>Semaines</t>
  </si>
  <si>
    <t>Rome</t>
  </si>
  <si>
    <t>Prévisions de vente</t>
  </si>
  <si>
    <t>Réceptions planifiées</t>
  </si>
  <si>
    <t>Stock disponible prev.</t>
  </si>
  <si>
    <t>Commandes</t>
  </si>
  <si>
    <t>Référence A</t>
  </si>
  <si>
    <t>Référence B</t>
  </si>
  <si>
    <t>Référence C</t>
  </si>
  <si>
    <t>Besoins bruts</t>
  </si>
  <si>
    <t>unités</t>
  </si>
  <si>
    <t>Stock de sécurité :</t>
  </si>
  <si>
    <t>semaines</t>
  </si>
  <si>
    <t>semaine</t>
  </si>
  <si>
    <t>Délai de fabrication</t>
  </si>
  <si>
    <t>Stock de sécurité</t>
  </si>
  <si>
    <t>Quantité lancée en fabrication :</t>
  </si>
  <si>
    <t>Quantité par commande</t>
  </si>
  <si>
    <t>Délai d'approvisionnement</t>
  </si>
  <si>
    <t>Quantité par livraison :</t>
  </si>
  <si>
    <t>Lancements préparation</t>
  </si>
  <si>
    <t>Madrid</t>
  </si>
  <si>
    <t>REAPPROVISIONNEMENTS DES CENTRES DE DISTRIBUTION</t>
  </si>
  <si>
    <t>PLAN DE PREPARATION DANS L'ENTREPOT CENTRAL DE GENEVE</t>
  </si>
  <si>
    <t>PLAN D'APPROVISIONNEMENT</t>
  </si>
  <si>
    <t>Cas Equip'Hôtel</t>
  </si>
  <si>
    <t>La livraison de 150 n'arrivera qu'en semaine 2</t>
  </si>
  <si>
    <t>La livraison de 100 n'arrivera qu'en semaine 2</t>
  </si>
  <si>
    <t>Limitation de la capacité de production</t>
  </si>
  <si>
    <t>Délai de livraison</t>
  </si>
  <si>
    <t>Expéditions</t>
  </si>
  <si>
    <t>Délai:</t>
  </si>
  <si>
    <t>Délai :</t>
  </si>
  <si>
    <t>Quantité par commande :</t>
  </si>
  <si>
    <t>Délai de livraison :</t>
  </si>
  <si>
    <t>Moyenne</t>
  </si>
</sst>
</file>

<file path=xl/styles.xml><?xml version="1.0" encoding="utf-8"?>
<styleSheet xmlns="http://schemas.openxmlformats.org/spreadsheetml/2006/main">
  <numFmts count="1">
    <numFmt numFmtId="172" formatCode="0.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4" fillId="0" borderId="0" xfId="0" applyFont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5" borderId="16" xfId="0" applyFill="1" applyBorder="1" applyAlignment="1" applyProtection="1">
      <alignment horizontal="center"/>
    </xf>
    <xf numFmtId="0" fontId="0" fillId="5" borderId="18" xfId="0" applyFill="1" applyBorder="1" applyAlignment="1" applyProtection="1">
      <alignment horizontal="center"/>
    </xf>
    <xf numFmtId="0" fontId="0" fillId="6" borderId="16" xfId="0" applyFill="1" applyBorder="1" applyAlignment="1" applyProtection="1">
      <alignment horizontal="center"/>
    </xf>
    <xf numFmtId="0" fontId="0" fillId="6" borderId="18" xfId="0" applyFill="1" applyBorder="1" applyAlignment="1" applyProtection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6" fillId="0" borderId="0" xfId="0" applyFont="1"/>
    <xf numFmtId="0" fontId="5" fillId="3" borderId="0" xfId="0" applyFont="1" applyFill="1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19" xfId="0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2" fillId="0" borderId="20" xfId="0" applyFont="1" applyBorder="1"/>
    <xf numFmtId="0" fontId="1" fillId="0" borderId="21" xfId="0" applyFont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 applyAlignment="1" applyProtection="1">
      <alignment horizontal="center"/>
      <protection locked="0"/>
    </xf>
    <xf numFmtId="0" fontId="0" fillId="6" borderId="25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3" borderId="12" xfId="0" applyFont="1" applyFill="1" applyBorder="1" applyAlignment="1" applyProtection="1">
      <alignment horizontal="center"/>
      <protection locked="0"/>
    </xf>
    <xf numFmtId="172" fontId="0" fillId="0" borderId="0" xfId="0" applyNumberFormat="1" applyAlignment="1">
      <alignment horizontal="center"/>
    </xf>
    <xf numFmtId="172" fontId="0" fillId="0" borderId="0" xfId="0" applyNumberFormat="1"/>
    <xf numFmtId="172" fontId="0" fillId="0" borderId="0" xfId="0" applyNumberFormat="1" applyFill="1" applyBorder="1" applyAlignment="1" applyProtection="1">
      <alignment horizontal="center"/>
      <protection locked="0"/>
    </xf>
    <xf numFmtId="172" fontId="0" fillId="0" borderId="0" xfId="0" applyNumberFormat="1" applyBorder="1"/>
    <xf numFmtId="0" fontId="4" fillId="2" borderId="0" xfId="0" applyFont="1" applyFill="1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64</xdr:row>
      <xdr:rowOff>19050</xdr:rowOff>
    </xdr:from>
    <xdr:to>
      <xdr:col>4</xdr:col>
      <xdr:colOff>152400</xdr:colOff>
      <xdr:row>67</xdr:row>
      <xdr:rowOff>0</xdr:rowOff>
    </xdr:to>
    <xdr:sp macro="" textlink="">
      <xdr:nvSpPr>
        <xdr:cNvPr id="1030" name="Oval 1"/>
        <xdr:cNvSpPr>
          <a:spLocks noChangeArrowheads="1"/>
        </xdr:cNvSpPr>
      </xdr:nvSpPr>
      <xdr:spPr bwMode="auto">
        <a:xfrm>
          <a:off x="1838325" y="10639425"/>
          <a:ext cx="1162050" cy="466725"/>
        </a:xfrm>
        <a:prstGeom prst="ellipse">
          <a:avLst/>
        </a:prstGeom>
        <a:noFill/>
        <a:ln w="38100">
          <a:solidFill>
            <a:srgbClr val="FF00FF"/>
          </a:solidFill>
          <a:round/>
          <a:headEnd/>
          <a:tailEnd/>
        </a:ln>
      </xdr:spPr>
    </xdr:sp>
    <xdr:clientData/>
  </xdr:twoCellAnchor>
  <xdr:twoCellAnchor>
    <xdr:from>
      <xdr:col>2</xdr:col>
      <xdr:colOff>304800</xdr:colOff>
      <xdr:row>38</xdr:row>
      <xdr:rowOff>76200</xdr:rowOff>
    </xdr:from>
    <xdr:to>
      <xdr:col>4</xdr:col>
      <xdr:colOff>161925</xdr:colOff>
      <xdr:row>40</xdr:row>
      <xdr:rowOff>152400</xdr:rowOff>
    </xdr:to>
    <xdr:sp macro="" textlink="">
      <xdr:nvSpPr>
        <xdr:cNvPr id="1031" name="Oval 2"/>
        <xdr:cNvSpPr>
          <a:spLocks noChangeArrowheads="1"/>
        </xdr:cNvSpPr>
      </xdr:nvSpPr>
      <xdr:spPr bwMode="auto">
        <a:xfrm>
          <a:off x="2257425" y="6429375"/>
          <a:ext cx="752475" cy="400050"/>
        </a:xfrm>
        <a:prstGeom prst="ellipse">
          <a:avLst/>
        </a:prstGeom>
        <a:noFill/>
        <a:ln w="38100">
          <a:solidFill>
            <a:srgbClr val="FF00FF"/>
          </a:solidFill>
          <a:round/>
          <a:headEnd/>
          <a:tailEnd/>
        </a:ln>
      </xdr:spPr>
    </xdr:sp>
    <xdr:clientData/>
  </xdr:twoCellAnchor>
  <xdr:twoCellAnchor>
    <xdr:from>
      <xdr:col>1</xdr:col>
      <xdr:colOff>323850</xdr:colOff>
      <xdr:row>75</xdr:row>
      <xdr:rowOff>104775</xdr:rowOff>
    </xdr:from>
    <xdr:to>
      <xdr:col>4</xdr:col>
      <xdr:colOff>142875</xdr:colOff>
      <xdr:row>79</xdr:row>
      <xdr:rowOff>47625</xdr:rowOff>
    </xdr:to>
    <xdr:sp macro="" textlink="">
      <xdr:nvSpPr>
        <xdr:cNvPr id="1032" name="Oval 3"/>
        <xdr:cNvSpPr>
          <a:spLocks noChangeArrowheads="1"/>
        </xdr:cNvSpPr>
      </xdr:nvSpPr>
      <xdr:spPr bwMode="auto">
        <a:xfrm>
          <a:off x="1828800" y="12525375"/>
          <a:ext cx="1162050" cy="600075"/>
        </a:xfrm>
        <a:prstGeom prst="ellipse">
          <a:avLst/>
        </a:prstGeom>
        <a:noFill/>
        <a:ln w="38100">
          <a:solidFill>
            <a:srgbClr val="FF00FF"/>
          </a:solidFill>
          <a:round/>
          <a:headEnd/>
          <a:tailEnd/>
        </a:ln>
      </xdr:spPr>
    </xdr:sp>
    <xdr:clientData/>
  </xdr:twoCellAnchor>
  <xdr:oneCellAnchor>
    <xdr:from>
      <xdr:col>4</xdr:col>
      <xdr:colOff>295275</xdr:colOff>
      <xdr:row>30</xdr:row>
      <xdr:rowOff>47625</xdr:rowOff>
    </xdr:from>
    <xdr:ext cx="3596626" cy="465512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3143250" y="5086350"/>
          <a:ext cx="3596626" cy="465512"/>
        </a:xfrm>
        <a:prstGeom prst="rect">
          <a:avLst/>
        </a:prstGeom>
        <a:noFill/>
        <a:ln w="28575">
          <a:solidFill>
            <a:srgbClr val="FF00FF"/>
          </a:solidFill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 période 1, on ne peut lancer que 30 au lieu de 60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 période 2, on peut lancer 80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Il faut rétarder une des expéditions (20 à Madrid et 20 à Rome)</a:t>
          </a:r>
        </a:p>
      </xdr:txBody>
    </xdr:sp>
    <xdr:clientData/>
  </xdr:oneCellAnchor>
  <xdr:oneCellAnchor>
    <xdr:from>
      <xdr:col>4</xdr:col>
      <xdr:colOff>428625</xdr:colOff>
      <xdr:row>13</xdr:row>
      <xdr:rowOff>28575</xdr:rowOff>
    </xdr:from>
    <xdr:ext cx="3610989" cy="318036"/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3276600" y="2257425"/>
          <a:ext cx="3610989" cy="318036"/>
        </a:xfrm>
        <a:prstGeom prst="rect">
          <a:avLst/>
        </a:prstGeom>
        <a:noFill/>
        <a:ln w="28575">
          <a:solidFill>
            <a:srgbClr val="FF00FF"/>
          </a:solidFill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Il faut retarder une expédition de 20 pour Madrid ou pour Rome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les stocks de sécurité absorbent le retard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62</xdr:row>
      <xdr:rowOff>104775</xdr:rowOff>
    </xdr:from>
    <xdr:to>
      <xdr:col>4</xdr:col>
      <xdr:colOff>133350</xdr:colOff>
      <xdr:row>65</xdr:row>
      <xdr:rowOff>76200</xdr:rowOff>
    </xdr:to>
    <xdr:sp macro="" textlink="">
      <xdr:nvSpPr>
        <xdr:cNvPr id="2052" name="Oval 1"/>
        <xdr:cNvSpPr>
          <a:spLocks noChangeArrowheads="1"/>
        </xdr:cNvSpPr>
      </xdr:nvSpPr>
      <xdr:spPr bwMode="auto">
        <a:xfrm>
          <a:off x="1666875" y="10401300"/>
          <a:ext cx="1162050" cy="466725"/>
        </a:xfrm>
        <a:prstGeom prst="ellipse">
          <a:avLst/>
        </a:prstGeom>
        <a:noFill/>
        <a:ln w="38100">
          <a:solidFill>
            <a:srgbClr val="FF00FF"/>
          </a:solidFill>
          <a:round/>
          <a:headEnd/>
          <a:tailEnd/>
        </a:ln>
      </xdr:spPr>
    </xdr:sp>
    <xdr:clientData/>
  </xdr:twoCellAnchor>
  <xdr:twoCellAnchor>
    <xdr:from>
      <xdr:col>2</xdr:col>
      <xdr:colOff>304800</xdr:colOff>
      <xdr:row>38</xdr:row>
      <xdr:rowOff>9525</xdr:rowOff>
    </xdr:from>
    <xdr:to>
      <xdr:col>4</xdr:col>
      <xdr:colOff>161925</xdr:colOff>
      <xdr:row>40</xdr:row>
      <xdr:rowOff>76200</xdr:rowOff>
    </xdr:to>
    <xdr:sp macro="" textlink="">
      <xdr:nvSpPr>
        <xdr:cNvPr id="2053" name="Oval 2"/>
        <xdr:cNvSpPr>
          <a:spLocks noChangeArrowheads="1"/>
        </xdr:cNvSpPr>
      </xdr:nvSpPr>
      <xdr:spPr bwMode="auto">
        <a:xfrm>
          <a:off x="2105025" y="6372225"/>
          <a:ext cx="752475" cy="400050"/>
        </a:xfrm>
        <a:prstGeom prst="ellipse">
          <a:avLst/>
        </a:prstGeom>
        <a:noFill/>
        <a:ln w="38100">
          <a:solidFill>
            <a:srgbClr val="FF00FF"/>
          </a:solidFill>
          <a:round/>
          <a:headEnd/>
          <a:tailEnd/>
        </a:ln>
      </xdr:spPr>
    </xdr:sp>
    <xdr:clientData/>
  </xdr:twoCellAnchor>
  <xdr:twoCellAnchor>
    <xdr:from>
      <xdr:col>1</xdr:col>
      <xdr:colOff>323850</xdr:colOff>
      <xdr:row>74</xdr:row>
      <xdr:rowOff>104775</xdr:rowOff>
    </xdr:from>
    <xdr:to>
      <xdr:col>4</xdr:col>
      <xdr:colOff>142875</xdr:colOff>
      <xdr:row>78</xdr:row>
      <xdr:rowOff>47625</xdr:rowOff>
    </xdr:to>
    <xdr:sp macro="" textlink="">
      <xdr:nvSpPr>
        <xdr:cNvPr id="2054" name="Oval 3"/>
        <xdr:cNvSpPr>
          <a:spLocks noChangeArrowheads="1"/>
        </xdr:cNvSpPr>
      </xdr:nvSpPr>
      <xdr:spPr bwMode="auto">
        <a:xfrm>
          <a:off x="1676400" y="12372975"/>
          <a:ext cx="1162050" cy="600075"/>
        </a:xfrm>
        <a:prstGeom prst="ellipse">
          <a:avLst/>
        </a:prstGeom>
        <a:noFill/>
        <a:ln w="38100">
          <a:solidFill>
            <a:srgbClr val="FF00FF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P82"/>
  <sheetViews>
    <sheetView workbookViewId="0">
      <selection activeCell="O72" sqref="O72"/>
    </sheetView>
  </sheetViews>
  <sheetFormatPr baseColWidth="10" defaultRowHeight="12.75"/>
  <cols>
    <col min="1" max="1" width="20.28515625" customWidth="1"/>
    <col min="2" max="14" width="6.7109375" style="2" customWidth="1"/>
  </cols>
  <sheetData>
    <row r="1" spans="1:16" ht="20.25">
      <c r="A1" s="82" t="s">
        <v>26</v>
      </c>
      <c r="B1" s="83"/>
    </row>
    <row r="3" spans="1:16">
      <c r="A3" s="52" t="s">
        <v>23</v>
      </c>
      <c r="B3" s="54"/>
      <c r="C3" s="54"/>
      <c r="D3" s="54"/>
      <c r="E3" s="54"/>
      <c r="F3" s="54"/>
      <c r="G3" s="53"/>
      <c r="H3" s="53"/>
      <c r="I3" s="53"/>
      <c r="J3" s="53"/>
      <c r="K3" s="53"/>
      <c r="L3" s="53"/>
      <c r="M3" s="53"/>
      <c r="N3" s="53"/>
    </row>
    <row r="4" spans="1:16">
      <c r="A4" s="1"/>
      <c r="E4"/>
      <c r="H4" s="6"/>
      <c r="I4"/>
      <c r="L4" s="6"/>
      <c r="M4" s="5"/>
    </row>
    <row r="5" spans="1:16">
      <c r="A5" s="10" t="s">
        <v>20</v>
      </c>
      <c r="B5" s="6">
        <v>20</v>
      </c>
      <c r="C5" s="5" t="s">
        <v>11</v>
      </c>
      <c r="H5" s="6"/>
      <c r="L5" s="6"/>
      <c r="M5" s="5"/>
    </row>
    <row r="6" spans="1:16">
      <c r="A6" s="10" t="s">
        <v>12</v>
      </c>
      <c r="B6" s="6">
        <v>15</v>
      </c>
      <c r="C6" s="5" t="s">
        <v>11</v>
      </c>
      <c r="E6" s="2">
        <f>MAX(E10-D12-$B$6,0)</f>
        <v>0</v>
      </c>
      <c r="H6" s="6"/>
      <c r="L6" s="6"/>
      <c r="M6" s="5"/>
    </row>
    <row r="7" spans="1:16">
      <c r="A7" s="10" t="s">
        <v>32</v>
      </c>
      <c r="B7" s="6">
        <v>2</v>
      </c>
      <c r="C7" s="5" t="s">
        <v>13</v>
      </c>
      <c r="E7" s="84">
        <f>IF(MAX(E10-D12+$B$6,0)&gt;0,ROUNDUP((E10-D12+$B$6)/$B$5,0)*$B$5,0)</f>
        <v>20</v>
      </c>
    </row>
    <row r="8" spans="1:16" ht="13.5" thickBot="1">
      <c r="A8" s="51" t="s">
        <v>2</v>
      </c>
    </row>
    <row r="9" spans="1:16" ht="13.5" thickBot="1">
      <c r="A9" s="8" t="s">
        <v>1</v>
      </c>
      <c r="B9" s="9">
        <v>0</v>
      </c>
      <c r="C9" s="18">
        <v>1</v>
      </c>
      <c r="D9" s="18">
        <v>2</v>
      </c>
      <c r="E9" s="18">
        <v>3</v>
      </c>
      <c r="F9" s="18">
        <v>4</v>
      </c>
      <c r="G9" s="18">
        <v>5</v>
      </c>
      <c r="H9" s="18">
        <v>6</v>
      </c>
      <c r="I9" s="18">
        <v>7</v>
      </c>
      <c r="J9" s="18">
        <v>8</v>
      </c>
      <c r="K9" s="18">
        <v>9</v>
      </c>
      <c r="L9" s="18">
        <v>10</v>
      </c>
      <c r="M9" s="18">
        <v>11</v>
      </c>
      <c r="N9" s="19">
        <v>12</v>
      </c>
      <c r="O9" s="2" t="s">
        <v>36</v>
      </c>
    </row>
    <row r="10" spans="1:16">
      <c r="A10" s="14" t="s">
        <v>3</v>
      </c>
      <c r="B10" s="15"/>
      <c r="C10" s="20">
        <v>10</v>
      </c>
      <c r="D10" s="20">
        <v>12</v>
      </c>
      <c r="E10" s="20">
        <v>24</v>
      </c>
      <c r="F10" s="20">
        <v>19</v>
      </c>
      <c r="G10" s="20">
        <v>7</v>
      </c>
      <c r="H10" s="20">
        <v>22</v>
      </c>
      <c r="I10" s="20">
        <v>24</v>
      </c>
      <c r="J10" s="20">
        <v>15</v>
      </c>
      <c r="K10" s="20">
        <v>9</v>
      </c>
      <c r="L10" s="20">
        <v>19</v>
      </c>
      <c r="M10" s="20">
        <v>16</v>
      </c>
      <c r="N10" s="21">
        <v>15</v>
      </c>
      <c r="O10" s="78">
        <f>AVERAGE(C10:N10)</f>
        <v>16</v>
      </c>
      <c r="P10" s="78">
        <f>$B$5/O10</f>
        <v>1.25</v>
      </c>
    </row>
    <row r="11" spans="1:16">
      <c r="A11" s="16" t="s">
        <v>4</v>
      </c>
      <c r="B11" s="17"/>
      <c r="C11" s="22">
        <v>20</v>
      </c>
      <c r="D11" s="77">
        <f>IF(C12-D10&lt;$B$6,INT((D10-C12+$B$6)/$B$5+0.99)*$B$5,0)</f>
        <v>0</v>
      </c>
      <c r="E11" s="28">
        <f>IF(MAX(E10-D12+$B$6,0)&gt;0,ROUNDUP((E10-D12+$B$6)/$B$5,0)*$B$5,0)</f>
        <v>20</v>
      </c>
      <c r="F11" s="28">
        <f t="shared" ref="F11:N11" si="0">IF(MAX(F10-E12+$B$6,0)&gt;0,ROUNDUP((F10-E12+$B$6)/$B$5,0)*$B$5,0)</f>
        <v>20</v>
      </c>
      <c r="G11" s="28">
        <f t="shared" si="0"/>
        <v>0</v>
      </c>
      <c r="H11" s="28">
        <f t="shared" si="0"/>
        <v>40</v>
      </c>
      <c r="I11" s="28">
        <f t="shared" si="0"/>
        <v>20</v>
      </c>
      <c r="J11" s="28">
        <f t="shared" si="0"/>
        <v>20</v>
      </c>
      <c r="K11" s="28">
        <f t="shared" si="0"/>
        <v>0</v>
      </c>
      <c r="L11" s="28">
        <f t="shared" si="0"/>
        <v>20</v>
      </c>
      <c r="M11" s="28">
        <f t="shared" si="0"/>
        <v>20</v>
      </c>
      <c r="N11" s="28">
        <f t="shared" si="0"/>
        <v>0</v>
      </c>
      <c r="O11" s="79"/>
      <c r="P11" s="78"/>
    </row>
    <row r="12" spans="1:16">
      <c r="A12" s="16" t="s">
        <v>5</v>
      </c>
      <c r="B12" s="23">
        <v>27</v>
      </c>
      <c r="C12" s="28">
        <f t="shared" ref="C12:N12" si="1">B12-C10+C11</f>
        <v>37</v>
      </c>
      <c r="D12" s="28">
        <f t="shared" si="1"/>
        <v>25</v>
      </c>
      <c r="E12" s="28">
        <f t="shared" si="1"/>
        <v>21</v>
      </c>
      <c r="F12" s="28">
        <f t="shared" si="1"/>
        <v>22</v>
      </c>
      <c r="G12" s="28">
        <f t="shared" si="1"/>
        <v>15</v>
      </c>
      <c r="H12" s="28">
        <f t="shared" si="1"/>
        <v>33</v>
      </c>
      <c r="I12" s="28">
        <f t="shared" si="1"/>
        <v>29</v>
      </c>
      <c r="J12" s="28">
        <f t="shared" si="1"/>
        <v>34</v>
      </c>
      <c r="K12" s="28">
        <f t="shared" si="1"/>
        <v>25</v>
      </c>
      <c r="L12" s="28">
        <f t="shared" si="1"/>
        <v>26</v>
      </c>
      <c r="M12" s="28">
        <f t="shared" si="1"/>
        <v>30</v>
      </c>
      <c r="N12" s="29">
        <f t="shared" si="1"/>
        <v>15</v>
      </c>
      <c r="O12" s="78">
        <f>AVERAGE(C12:N12)</f>
        <v>26</v>
      </c>
      <c r="P12" s="80">
        <f>O12/O10</f>
        <v>1.625</v>
      </c>
    </row>
    <row r="13" spans="1:16" ht="13.5" thickBot="1">
      <c r="A13" s="4" t="s">
        <v>6</v>
      </c>
      <c r="B13" s="31">
        <f>D11</f>
        <v>0</v>
      </c>
      <c r="C13" s="30">
        <f>E11</f>
        <v>20</v>
      </c>
      <c r="D13" s="30">
        <f t="shared" ref="D13:L13" si="2">F11</f>
        <v>20</v>
      </c>
      <c r="E13" s="30">
        <f t="shared" si="2"/>
        <v>0</v>
      </c>
      <c r="F13" s="30">
        <f t="shared" si="2"/>
        <v>40</v>
      </c>
      <c r="G13" s="30">
        <f t="shared" si="2"/>
        <v>20</v>
      </c>
      <c r="H13" s="30">
        <f t="shared" si="2"/>
        <v>20</v>
      </c>
      <c r="I13" s="30">
        <f t="shared" si="2"/>
        <v>0</v>
      </c>
      <c r="J13" s="30">
        <f t="shared" si="2"/>
        <v>20</v>
      </c>
      <c r="K13" s="30">
        <f t="shared" si="2"/>
        <v>20</v>
      </c>
      <c r="L13" s="30">
        <f t="shared" si="2"/>
        <v>0</v>
      </c>
      <c r="M13" s="32"/>
      <c r="N13" s="33"/>
      <c r="P13" s="2"/>
    </row>
    <row r="14" spans="1:16">
      <c r="P14" s="2"/>
    </row>
    <row r="15" spans="1:16" ht="13.5" thickBot="1">
      <c r="A15" s="51" t="s">
        <v>22</v>
      </c>
      <c r="P15" s="2"/>
    </row>
    <row r="16" spans="1:16" ht="13.5" thickBot="1">
      <c r="A16" s="8" t="s">
        <v>1</v>
      </c>
      <c r="B16" s="9">
        <v>0</v>
      </c>
      <c r="C16" s="18">
        <v>1</v>
      </c>
      <c r="D16" s="18">
        <v>2</v>
      </c>
      <c r="E16" s="18">
        <v>3</v>
      </c>
      <c r="F16" s="18">
        <v>4</v>
      </c>
      <c r="G16" s="18">
        <v>5</v>
      </c>
      <c r="H16" s="18">
        <v>6</v>
      </c>
      <c r="I16" s="18">
        <v>7</v>
      </c>
      <c r="J16" s="18">
        <v>8</v>
      </c>
      <c r="K16" s="18">
        <v>9</v>
      </c>
      <c r="L16" s="18">
        <v>10</v>
      </c>
      <c r="M16" s="18">
        <v>11</v>
      </c>
      <c r="N16" s="19">
        <v>12</v>
      </c>
      <c r="O16" s="2" t="s">
        <v>36</v>
      </c>
      <c r="P16" s="2"/>
    </row>
    <row r="17" spans="1:16">
      <c r="A17" s="14" t="s">
        <v>3</v>
      </c>
      <c r="B17" s="15"/>
      <c r="C17" s="20">
        <v>3</v>
      </c>
      <c r="D17" s="20">
        <v>9</v>
      </c>
      <c r="E17" s="20">
        <v>11</v>
      </c>
      <c r="F17" s="20">
        <v>8</v>
      </c>
      <c r="G17" s="20">
        <v>6</v>
      </c>
      <c r="H17" s="20">
        <v>5</v>
      </c>
      <c r="I17" s="20">
        <v>16</v>
      </c>
      <c r="J17" s="20">
        <v>8</v>
      </c>
      <c r="K17" s="20">
        <v>18</v>
      </c>
      <c r="L17" s="20">
        <v>15</v>
      </c>
      <c r="M17" s="20">
        <v>12</v>
      </c>
      <c r="N17" s="21">
        <v>14</v>
      </c>
      <c r="O17" s="78">
        <f>AVERAGE(C17:N17)</f>
        <v>10.416666666666666</v>
      </c>
      <c r="P17" s="78">
        <f>$B$5/O17</f>
        <v>1.9200000000000002</v>
      </c>
    </row>
    <row r="18" spans="1:16">
      <c r="A18" s="16" t="s">
        <v>4</v>
      </c>
      <c r="B18" s="17"/>
      <c r="C18" s="22">
        <v>20</v>
      </c>
      <c r="D18" s="77">
        <f t="shared" ref="D18" si="3">IF(C19-D17&lt;$B$6,INT((D17-C19+$B$6)/$B$5+0.99)*$B$5,0)</f>
        <v>0</v>
      </c>
      <c r="E18" s="28">
        <f>IF(MAX(E17-D19+$B$6,0)&gt;0,ROUNDUP((E17-D19+$B$6)/$B$5,0)*$B$5,0)</f>
        <v>0</v>
      </c>
      <c r="F18" s="28">
        <f t="shared" ref="F18:N18" si="4">IF(MAX(F17-E19+$B$6,0)&gt;0,ROUNDUP((F17-E19+$B$6)/$B$5,0)*$B$5,0)</f>
        <v>20</v>
      </c>
      <c r="G18" s="28">
        <f t="shared" si="4"/>
        <v>0</v>
      </c>
      <c r="H18" s="28">
        <f t="shared" si="4"/>
        <v>0</v>
      </c>
      <c r="I18" s="28">
        <f t="shared" si="4"/>
        <v>20</v>
      </c>
      <c r="J18" s="28">
        <f t="shared" si="4"/>
        <v>20</v>
      </c>
      <c r="K18" s="28">
        <f t="shared" si="4"/>
        <v>0</v>
      </c>
      <c r="L18" s="28">
        <f t="shared" si="4"/>
        <v>20</v>
      </c>
      <c r="M18" s="28">
        <f t="shared" si="4"/>
        <v>20</v>
      </c>
      <c r="N18" s="28">
        <f t="shared" si="4"/>
        <v>0</v>
      </c>
      <c r="O18" s="79"/>
      <c r="P18" s="78"/>
    </row>
    <row r="19" spans="1:16">
      <c r="A19" s="16" t="s">
        <v>5</v>
      </c>
      <c r="B19" s="23">
        <v>20</v>
      </c>
      <c r="C19" s="28">
        <f t="shared" ref="C19:N19" si="5">B19-C17+C18</f>
        <v>37</v>
      </c>
      <c r="D19" s="28">
        <f t="shared" si="5"/>
        <v>28</v>
      </c>
      <c r="E19" s="28">
        <f t="shared" si="5"/>
        <v>17</v>
      </c>
      <c r="F19" s="28">
        <f t="shared" si="5"/>
        <v>29</v>
      </c>
      <c r="G19" s="28">
        <f t="shared" si="5"/>
        <v>23</v>
      </c>
      <c r="H19" s="28">
        <f t="shared" si="5"/>
        <v>18</v>
      </c>
      <c r="I19" s="28">
        <f t="shared" si="5"/>
        <v>22</v>
      </c>
      <c r="J19" s="28">
        <f t="shared" si="5"/>
        <v>34</v>
      </c>
      <c r="K19" s="28">
        <f t="shared" si="5"/>
        <v>16</v>
      </c>
      <c r="L19" s="28">
        <f t="shared" si="5"/>
        <v>21</v>
      </c>
      <c r="M19" s="28">
        <f t="shared" si="5"/>
        <v>29</v>
      </c>
      <c r="N19" s="29">
        <f t="shared" si="5"/>
        <v>15</v>
      </c>
      <c r="O19" s="78">
        <f>AVERAGE(C19:N19)</f>
        <v>24.083333333333332</v>
      </c>
      <c r="P19" s="80">
        <f>O19/O17</f>
        <v>2.3119999999999998</v>
      </c>
    </row>
    <row r="20" spans="1:16" ht="13.5" thickBot="1">
      <c r="A20" s="4" t="s">
        <v>6</v>
      </c>
      <c r="B20" s="31">
        <f>D18</f>
        <v>0</v>
      </c>
      <c r="C20" s="30">
        <f>E18</f>
        <v>0</v>
      </c>
      <c r="D20" s="30">
        <f t="shared" ref="D20:L20" si="6">F18</f>
        <v>20</v>
      </c>
      <c r="E20" s="30">
        <f t="shared" si="6"/>
        <v>0</v>
      </c>
      <c r="F20" s="30">
        <f t="shared" si="6"/>
        <v>0</v>
      </c>
      <c r="G20" s="30">
        <f t="shared" si="6"/>
        <v>20</v>
      </c>
      <c r="H20" s="30">
        <f t="shared" si="6"/>
        <v>20</v>
      </c>
      <c r="I20" s="30">
        <f t="shared" si="6"/>
        <v>0</v>
      </c>
      <c r="J20" s="30">
        <f t="shared" si="6"/>
        <v>20</v>
      </c>
      <c r="K20" s="30">
        <f t="shared" si="6"/>
        <v>20</v>
      </c>
      <c r="L20" s="30">
        <f t="shared" si="6"/>
        <v>0</v>
      </c>
      <c r="M20" s="32"/>
      <c r="N20" s="33"/>
      <c r="P20" s="2"/>
    </row>
    <row r="21" spans="1:16">
      <c r="P21" s="2"/>
    </row>
    <row r="22" spans="1:16" ht="13.5" thickBot="1">
      <c r="A22" s="51" t="s">
        <v>0</v>
      </c>
      <c r="P22" s="2"/>
    </row>
    <row r="23" spans="1:16" ht="13.5" thickBot="1">
      <c r="A23" s="8" t="s">
        <v>1</v>
      </c>
      <c r="B23" s="9">
        <v>0</v>
      </c>
      <c r="C23" s="18">
        <v>1</v>
      </c>
      <c r="D23" s="18">
        <v>2</v>
      </c>
      <c r="E23" s="18">
        <v>3</v>
      </c>
      <c r="F23" s="18">
        <v>4</v>
      </c>
      <c r="G23" s="18">
        <v>5</v>
      </c>
      <c r="H23" s="18">
        <v>6</v>
      </c>
      <c r="I23" s="18">
        <v>7</v>
      </c>
      <c r="J23" s="18">
        <v>8</v>
      </c>
      <c r="K23" s="18">
        <v>9</v>
      </c>
      <c r="L23" s="18">
        <v>10</v>
      </c>
      <c r="M23" s="18">
        <v>11</v>
      </c>
      <c r="N23" s="19">
        <v>12</v>
      </c>
      <c r="O23" s="2" t="s">
        <v>36</v>
      </c>
      <c r="P23" s="2"/>
    </row>
    <row r="24" spans="1:16">
      <c r="A24" s="14" t="s">
        <v>3</v>
      </c>
      <c r="B24" s="24"/>
      <c r="C24" s="20">
        <v>9</v>
      </c>
      <c r="D24" s="20">
        <v>22</v>
      </c>
      <c r="E24" s="20">
        <v>25</v>
      </c>
      <c r="F24" s="20">
        <v>12</v>
      </c>
      <c r="G24" s="20">
        <v>32</v>
      </c>
      <c r="H24" s="20">
        <v>23</v>
      </c>
      <c r="I24" s="20">
        <v>25</v>
      </c>
      <c r="J24" s="20">
        <v>12</v>
      </c>
      <c r="K24" s="20">
        <v>32</v>
      </c>
      <c r="L24" s="20">
        <v>23</v>
      </c>
      <c r="M24" s="20">
        <v>26</v>
      </c>
      <c r="N24" s="21">
        <v>28</v>
      </c>
      <c r="O24" s="78">
        <f>AVERAGE(C24:N24)</f>
        <v>22.416666666666668</v>
      </c>
      <c r="P24" s="78">
        <f>$B$5/O24</f>
        <v>0.89219330855018586</v>
      </c>
    </row>
    <row r="25" spans="1:16">
      <c r="A25" s="16" t="s">
        <v>4</v>
      </c>
      <c r="B25" s="25"/>
      <c r="C25" s="22">
        <v>20</v>
      </c>
      <c r="D25" s="77">
        <v>20</v>
      </c>
      <c r="E25" s="28">
        <f>IF(MAX(E24-D26+$B$6,0)&gt;0,ROUNDUP((E24-D26+$B$6)/$B$5,0)*$B$5,0)</f>
        <v>20</v>
      </c>
      <c r="F25" s="28">
        <f t="shared" ref="F25:N25" si="7">IF(MAX(F24-E26+$B$6,0)&gt;0,ROUNDUP((F24-E26+$B$6)/$B$5,0)*$B$5,0)</f>
        <v>0</v>
      </c>
      <c r="G25" s="28">
        <f t="shared" si="7"/>
        <v>40</v>
      </c>
      <c r="H25" s="28">
        <f t="shared" si="7"/>
        <v>20</v>
      </c>
      <c r="I25" s="28">
        <f t="shared" si="7"/>
        <v>20</v>
      </c>
      <c r="J25" s="28">
        <f t="shared" si="7"/>
        <v>20</v>
      </c>
      <c r="K25" s="28">
        <f t="shared" si="7"/>
        <v>40</v>
      </c>
      <c r="L25" s="28">
        <f t="shared" si="7"/>
        <v>20</v>
      </c>
      <c r="M25" s="28">
        <f t="shared" si="7"/>
        <v>20</v>
      </c>
      <c r="N25" s="28">
        <f t="shared" si="7"/>
        <v>20</v>
      </c>
      <c r="O25" s="81"/>
      <c r="P25" s="78"/>
    </row>
    <row r="26" spans="1:16">
      <c r="A26" s="16" t="s">
        <v>5</v>
      </c>
      <c r="B26" s="26">
        <v>25</v>
      </c>
      <c r="C26" s="28">
        <f t="shared" ref="C26:N26" si="8">B26-C24+C25</f>
        <v>36</v>
      </c>
      <c r="D26" s="28">
        <f t="shared" si="8"/>
        <v>34</v>
      </c>
      <c r="E26" s="28">
        <f t="shared" si="8"/>
        <v>29</v>
      </c>
      <c r="F26" s="28">
        <f t="shared" si="8"/>
        <v>17</v>
      </c>
      <c r="G26" s="28">
        <f t="shared" si="8"/>
        <v>25</v>
      </c>
      <c r="H26" s="28">
        <f t="shared" si="8"/>
        <v>22</v>
      </c>
      <c r="I26" s="28">
        <f t="shared" si="8"/>
        <v>17</v>
      </c>
      <c r="J26" s="28">
        <f t="shared" si="8"/>
        <v>25</v>
      </c>
      <c r="K26" s="28">
        <f t="shared" si="8"/>
        <v>33</v>
      </c>
      <c r="L26" s="28">
        <f t="shared" si="8"/>
        <v>30</v>
      </c>
      <c r="M26" s="28">
        <f t="shared" si="8"/>
        <v>24</v>
      </c>
      <c r="N26" s="29">
        <f t="shared" si="8"/>
        <v>16</v>
      </c>
      <c r="O26" s="78">
        <f>AVERAGE(C26:N26)</f>
        <v>25.666666666666668</v>
      </c>
      <c r="P26" s="80">
        <f>O26/O24</f>
        <v>1.1449814126394051</v>
      </c>
    </row>
    <row r="27" spans="1:16" ht="13.5" thickBot="1">
      <c r="A27" s="4" t="s">
        <v>6</v>
      </c>
      <c r="B27" s="31"/>
      <c r="C27" s="30">
        <f>E25</f>
        <v>20</v>
      </c>
      <c r="D27" s="30">
        <f t="shared" ref="D27:L27" si="9">F25</f>
        <v>0</v>
      </c>
      <c r="E27" s="30">
        <f t="shared" si="9"/>
        <v>40</v>
      </c>
      <c r="F27" s="30">
        <f t="shared" si="9"/>
        <v>20</v>
      </c>
      <c r="G27" s="30">
        <f t="shared" si="9"/>
        <v>20</v>
      </c>
      <c r="H27" s="30">
        <f t="shared" si="9"/>
        <v>20</v>
      </c>
      <c r="I27" s="30">
        <f t="shared" si="9"/>
        <v>40</v>
      </c>
      <c r="J27" s="30">
        <f t="shared" si="9"/>
        <v>20</v>
      </c>
      <c r="K27" s="30">
        <f t="shared" si="9"/>
        <v>20</v>
      </c>
      <c r="L27" s="30">
        <f t="shared" si="9"/>
        <v>20</v>
      </c>
      <c r="M27" s="34"/>
      <c r="N27" s="35"/>
      <c r="O27" s="7"/>
    </row>
    <row r="28" spans="1:16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6">
      <c r="A29" s="7"/>
    </row>
    <row r="30" spans="1:16">
      <c r="A30" s="52" t="s">
        <v>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6">
      <c r="A31" s="1"/>
    </row>
    <row r="32" spans="1:16">
      <c r="A32" t="s">
        <v>17</v>
      </c>
      <c r="B32" s="6">
        <v>10</v>
      </c>
      <c r="C32" s="5" t="s">
        <v>11</v>
      </c>
    </row>
    <row r="33" spans="1:14">
      <c r="A33" t="s">
        <v>12</v>
      </c>
      <c r="B33" s="6">
        <v>10</v>
      </c>
      <c r="C33" s="5" t="s">
        <v>11</v>
      </c>
    </row>
    <row r="34" spans="1:14">
      <c r="A34" s="10" t="s">
        <v>33</v>
      </c>
      <c r="B34" s="6">
        <v>1</v>
      </c>
      <c r="C34" s="5" t="s">
        <v>14</v>
      </c>
    </row>
    <row r="35" spans="1:14" ht="13.5" thickBot="1">
      <c r="A35" s="10"/>
      <c r="B35" s="6"/>
      <c r="C35" s="5"/>
    </row>
    <row r="36" spans="1:14" ht="13.5" thickBot="1">
      <c r="A36" s="8" t="s">
        <v>1</v>
      </c>
      <c r="B36" s="9">
        <v>0</v>
      </c>
      <c r="C36" s="18">
        <v>1</v>
      </c>
      <c r="D36" s="18">
        <v>2</v>
      </c>
      <c r="E36" s="18">
        <v>3</v>
      </c>
      <c r="F36" s="18">
        <v>4</v>
      </c>
      <c r="G36" s="18">
        <v>5</v>
      </c>
      <c r="H36" s="18">
        <v>6</v>
      </c>
      <c r="I36" s="18">
        <v>7</v>
      </c>
      <c r="J36" s="18">
        <v>8</v>
      </c>
      <c r="K36" s="18">
        <v>9</v>
      </c>
      <c r="L36" s="18">
        <v>10</v>
      </c>
      <c r="M36" s="18">
        <v>11</v>
      </c>
      <c r="N36" s="19">
        <v>12</v>
      </c>
    </row>
    <row r="37" spans="1:14">
      <c r="A37" s="63" t="s">
        <v>3</v>
      </c>
      <c r="B37" s="64"/>
      <c r="C37" s="65">
        <v>16</v>
      </c>
      <c r="D37" s="65">
        <v>21</v>
      </c>
      <c r="E37" s="65">
        <v>11</v>
      </c>
      <c r="F37" s="65">
        <v>24</v>
      </c>
      <c r="G37" s="65">
        <v>33</v>
      </c>
      <c r="H37" s="65">
        <v>9</v>
      </c>
      <c r="I37" s="65">
        <v>16</v>
      </c>
      <c r="J37" s="65">
        <v>24</v>
      </c>
      <c r="K37" s="65">
        <v>33</v>
      </c>
      <c r="L37" s="65">
        <v>9</v>
      </c>
      <c r="M37" s="66"/>
      <c r="N37" s="67"/>
    </row>
    <row r="38" spans="1:14">
      <c r="A38" s="72" t="s">
        <v>31</v>
      </c>
      <c r="B38" s="73"/>
      <c r="C38" s="76">
        <f>C13+C20+C27</f>
        <v>40</v>
      </c>
      <c r="D38" s="76">
        <f t="shared" ref="D38:L38" si="10">D13+D20+D27</f>
        <v>40</v>
      </c>
      <c r="E38" s="76">
        <f t="shared" si="10"/>
        <v>40</v>
      </c>
      <c r="F38" s="76">
        <f t="shared" si="10"/>
        <v>60</v>
      </c>
      <c r="G38" s="76">
        <f t="shared" si="10"/>
        <v>60</v>
      </c>
      <c r="H38" s="76">
        <f t="shared" si="10"/>
        <v>60</v>
      </c>
      <c r="I38" s="76">
        <f t="shared" si="10"/>
        <v>40</v>
      </c>
      <c r="J38" s="76">
        <f t="shared" si="10"/>
        <v>60</v>
      </c>
      <c r="K38" s="76">
        <f t="shared" si="10"/>
        <v>60</v>
      </c>
      <c r="L38" s="76">
        <f t="shared" si="10"/>
        <v>20</v>
      </c>
      <c r="M38" s="74"/>
      <c r="N38" s="75"/>
    </row>
    <row r="39" spans="1:14">
      <c r="A39" s="68" t="s">
        <v>10</v>
      </c>
      <c r="B39" s="69">
        <f t="shared" ref="B39:L39" si="11">B13+B20+B27+B37</f>
        <v>0</v>
      </c>
      <c r="C39" s="69">
        <f t="shared" si="11"/>
        <v>56</v>
      </c>
      <c r="D39" s="69">
        <f t="shared" si="11"/>
        <v>61</v>
      </c>
      <c r="E39" s="69">
        <f t="shared" si="11"/>
        <v>51</v>
      </c>
      <c r="F39" s="69">
        <f t="shared" si="11"/>
        <v>84</v>
      </c>
      <c r="G39" s="69">
        <f t="shared" si="11"/>
        <v>93</v>
      </c>
      <c r="H39" s="69">
        <f t="shared" si="11"/>
        <v>69</v>
      </c>
      <c r="I39" s="69">
        <f t="shared" si="11"/>
        <v>56</v>
      </c>
      <c r="J39" s="69">
        <f t="shared" si="11"/>
        <v>84</v>
      </c>
      <c r="K39" s="69">
        <f t="shared" si="11"/>
        <v>93</v>
      </c>
      <c r="L39" s="69">
        <f t="shared" si="11"/>
        <v>29</v>
      </c>
      <c r="M39" s="70"/>
      <c r="N39" s="71"/>
    </row>
    <row r="40" spans="1:14">
      <c r="A40" s="16" t="s">
        <v>4</v>
      </c>
      <c r="B40" s="25"/>
      <c r="C40" s="77">
        <f>IF(B41-C39&lt;$B$33,INT((C39-B41+$B$33)/$B$32+0.99)*$B$32,0)</f>
        <v>30</v>
      </c>
      <c r="D40" s="28">
        <f>IF(MAX(D39-C41+$B$33,0)&gt;0,ROUNDUP((D39-C41+$B$33)/$B$32,0)*$B$32,0)</f>
        <v>60</v>
      </c>
      <c r="E40" s="28">
        <f t="shared" ref="E40:L40" si="12">IF(MAX(E39-D41+$B$33,0)&gt;0,ROUNDUP((E39-D41+$B$33)/$B$32,0)*$B$32,0)</f>
        <v>50</v>
      </c>
      <c r="F40" s="28">
        <f t="shared" si="12"/>
        <v>90</v>
      </c>
      <c r="G40" s="28">
        <f t="shared" si="12"/>
        <v>90</v>
      </c>
      <c r="H40" s="28">
        <f t="shared" si="12"/>
        <v>70</v>
      </c>
      <c r="I40" s="28">
        <f t="shared" si="12"/>
        <v>50</v>
      </c>
      <c r="J40" s="28">
        <f t="shared" si="12"/>
        <v>90</v>
      </c>
      <c r="K40" s="28">
        <f t="shared" si="12"/>
        <v>90</v>
      </c>
      <c r="L40" s="28">
        <f t="shared" si="12"/>
        <v>30</v>
      </c>
      <c r="M40" s="40"/>
      <c r="N40" s="41"/>
    </row>
    <row r="41" spans="1:14">
      <c r="A41" s="16" t="s">
        <v>5</v>
      </c>
      <c r="B41" s="26">
        <v>40</v>
      </c>
      <c r="C41" s="28">
        <f t="shared" ref="C41:L41" si="13">B41-C39+C40</f>
        <v>14</v>
      </c>
      <c r="D41" s="28">
        <f t="shared" si="13"/>
        <v>13</v>
      </c>
      <c r="E41" s="28">
        <f t="shared" si="13"/>
        <v>12</v>
      </c>
      <c r="F41" s="28">
        <f t="shared" si="13"/>
        <v>18</v>
      </c>
      <c r="G41" s="28">
        <f t="shared" si="13"/>
        <v>15</v>
      </c>
      <c r="H41" s="28">
        <f t="shared" si="13"/>
        <v>16</v>
      </c>
      <c r="I41" s="28">
        <f t="shared" si="13"/>
        <v>10</v>
      </c>
      <c r="J41" s="28">
        <f t="shared" si="13"/>
        <v>16</v>
      </c>
      <c r="K41" s="28">
        <f t="shared" si="13"/>
        <v>13</v>
      </c>
      <c r="L41" s="28">
        <f t="shared" si="13"/>
        <v>14</v>
      </c>
      <c r="M41" s="40"/>
      <c r="N41" s="41"/>
    </row>
    <row r="42" spans="1:14" ht="13.5" thickBot="1">
      <c r="A42" s="4" t="s">
        <v>21</v>
      </c>
      <c r="B42" s="31"/>
      <c r="C42" s="30">
        <f t="shared" ref="C42:K42" si="14">D40</f>
        <v>60</v>
      </c>
      <c r="D42" s="30">
        <f t="shared" si="14"/>
        <v>50</v>
      </c>
      <c r="E42" s="30">
        <f>F40</f>
        <v>90</v>
      </c>
      <c r="F42" s="30">
        <f>G40</f>
        <v>90</v>
      </c>
      <c r="G42" s="30">
        <f>H40</f>
        <v>70</v>
      </c>
      <c r="H42" s="30">
        <f>I40</f>
        <v>50</v>
      </c>
      <c r="I42" s="30">
        <f t="shared" si="14"/>
        <v>90</v>
      </c>
      <c r="J42" s="30">
        <f t="shared" si="14"/>
        <v>90</v>
      </c>
      <c r="K42" s="30">
        <f t="shared" si="14"/>
        <v>30</v>
      </c>
      <c r="L42" s="42"/>
      <c r="M42" s="42"/>
      <c r="N42" s="43"/>
    </row>
    <row r="43" spans="1:14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5" spans="1:14">
      <c r="A45" s="52" t="s">
        <v>25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>
      <c r="A46" s="1"/>
    </row>
    <row r="47" spans="1:14">
      <c r="A47" s="51" t="s">
        <v>7</v>
      </c>
    </row>
    <row r="48" spans="1:14">
      <c r="A48" s="1"/>
    </row>
    <row r="49" spans="1:14">
      <c r="A49" t="s">
        <v>18</v>
      </c>
      <c r="B49" s="6">
        <v>50</v>
      </c>
      <c r="C49" s="5" t="s">
        <v>11</v>
      </c>
    </row>
    <row r="50" spans="1:14">
      <c r="A50" t="s">
        <v>30</v>
      </c>
      <c r="B50" s="6">
        <v>2</v>
      </c>
      <c r="C50" s="5" t="s">
        <v>13</v>
      </c>
    </row>
    <row r="51" spans="1:14">
      <c r="A51" t="s">
        <v>16</v>
      </c>
      <c r="B51" s="6">
        <v>20</v>
      </c>
      <c r="C51" s="5" t="s">
        <v>11</v>
      </c>
    </row>
    <row r="52" spans="1:14" ht="13.5" thickBot="1">
      <c r="A52" s="1"/>
    </row>
    <row r="53" spans="1:14" ht="13.5" thickBot="1">
      <c r="A53" s="8" t="s">
        <v>1</v>
      </c>
      <c r="B53" s="9">
        <v>0</v>
      </c>
      <c r="C53" s="18">
        <v>1</v>
      </c>
      <c r="D53" s="18">
        <v>2</v>
      </c>
      <c r="E53" s="18">
        <v>3</v>
      </c>
      <c r="F53" s="18">
        <v>4</v>
      </c>
      <c r="G53" s="18">
        <v>5</v>
      </c>
      <c r="H53" s="18">
        <v>6</v>
      </c>
      <c r="I53" s="18">
        <v>7</v>
      </c>
      <c r="J53" s="18">
        <v>8</v>
      </c>
      <c r="K53" s="18">
        <v>9</v>
      </c>
      <c r="L53" s="18">
        <v>10</v>
      </c>
      <c r="M53" s="18">
        <v>11</v>
      </c>
      <c r="N53" s="19">
        <v>12</v>
      </c>
    </row>
    <row r="54" spans="1:14">
      <c r="A54" s="14" t="s">
        <v>10</v>
      </c>
      <c r="B54" s="24"/>
      <c r="C54" s="44">
        <f>C42</f>
        <v>60</v>
      </c>
      <c r="D54" s="44">
        <f t="shared" ref="D54:K54" si="15">D42</f>
        <v>50</v>
      </c>
      <c r="E54" s="44">
        <f>E42</f>
        <v>90</v>
      </c>
      <c r="F54" s="44">
        <f>F42</f>
        <v>90</v>
      </c>
      <c r="G54" s="44">
        <f>G42</f>
        <v>70</v>
      </c>
      <c r="H54" s="44">
        <f>H42</f>
        <v>50</v>
      </c>
      <c r="I54" s="44">
        <f t="shared" si="15"/>
        <v>90</v>
      </c>
      <c r="J54" s="44">
        <f t="shared" si="15"/>
        <v>90</v>
      </c>
      <c r="K54" s="44">
        <f t="shared" si="15"/>
        <v>30</v>
      </c>
      <c r="L54" s="45"/>
      <c r="M54" s="45"/>
      <c r="N54" s="46"/>
    </row>
    <row r="55" spans="1:14">
      <c r="A55" s="16" t="s">
        <v>4</v>
      </c>
      <c r="B55" s="25"/>
      <c r="C55" s="22">
        <f>50</f>
        <v>50</v>
      </c>
      <c r="D55" s="77">
        <f t="shared" ref="D55" si="16">IF(C56-D54&lt;$B$51,INT((D54-C56+$B$51)/$B$49+0.99)*$B$49,0)</f>
        <v>50</v>
      </c>
      <c r="E55" s="28">
        <f>IF(MAX(E54-D56+$B$51,0)&gt;0,ROUNDUP((E54-D56+$B$51)/$B$49,0)*$B$49,0)</f>
        <v>100</v>
      </c>
      <c r="F55" s="28">
        <f t="shared" ref="F55:K55" si="17">IF(MAX(F54-E56+$B$51,0)&gt;0,ROUNDUP((F54-E56+$B$51)/$B$49,0)*$B$49,0)</f>
        <v>50</v>
      </c>
      <c r="G55" s="28">
        <f t="shared" si="17"/>
        <v>100</v>
      </c>
      <c r="H55" s="28">
        <f t="shared" si="17"/>
        <v>50</v>
      </c>
      <c r="I55" s="28">
        <f t="shared" si="17"/>
        <v>100</v>
      </c>
      <c r="J55" s="28">
        <f t="shared" si="17"/>
        <v>50</v>
      </c>
      <c r="K55" s="28">
        <f t="shared" si="17"/>
        <v>50</v>
      </c>
      <c r="L55" s="47"/>
      <c r="M55" s="47"/>
      <c r="N55" s="48"/>
    </row>
    <row r="56" spans="1:14">
      <c r="A56" s="16" t="s">
        <v>5</v>
      </c>
      <c r="B56" s="26">
        <v>65</v>
      </c>
      <c r="C56" s="28">
        <f t="shared" ref="C56:K56" si="18">B56-C54+C55</f>
        <v>55</v>
      </c>
      <c r="D56" s="28">
        <f t="shared" si="18"/>
        <v>55</v>
      </c>
      <c r="E56" s="28">
        <f t="shared" si="18"/>
        <v>65</v>
      </c>
      <c r="F56" s="28">
        <f t="shared" si="18"/>
        <v>25</v>
      </c>
      <c r="G56" s="28">
        <f t="shared" si="18"/>
        <v>55</v>
      </c>
      <c r="H56" s="28">
        <f t="shared" si="18"/>
        <v>55</v>
      </c>
      <c r="I56" s="28">
        <f t="shared" si="18"/>
        <v>65</v>
      </c>
      <c r="J56" s="28">
        <f t="shared" si="18"/>
        <v>25</v>
      </c>
      <c r="K56" s="28">
        <f t="shared" si="18"/>
        <v>45</v>
      </c>
      <c r="L56" s="47"/>
      <c r="M56" s="47"/>
      <c r="N56" s="48"/>
    </row>
    <row r="57" spans="1:14" ht="13.5" thickBot="1">
      <c r="A57" s="4" t="s">
        <v>6</v>
      </c>
      <c r="B57" s="55"/>
      <c r="C57" s="55">
        <f t="shared" ref="C57:I57" si="19">E55</f>
        <v>100</v>
      </c>
      <c r="D57" s="55">
        <f t="shared" si="19"/>
        <v>50</v>
      </c>
      <c r="E57" s="55">
        <f t="shared" si="19"/>
        <v>100</v>
      </c>
      <c r="F57" s="55">
        <f t="shared" si="19"/>
        <v>50</v>
      </c>
      <c r="G57" s="55">
        <f t="shared" si="19"/>
        <v>100</v>
      </c>
      <c r="H57" s="55">
        <f t="shared" si="19"/>
        <v>50</v>
      </c>
      <c r="I57" s="55">
        <f t="shared" si="19"/>
        <v>50</v>
      </c>
      <c r="J57" s="34"/>
      <c r="K57" s="34"/>
      <c r="L57" s="49"/>
      <c r="M57" s="49"/>
      <c r="N57" s="50"/>
    </row>
    <row r="58" spans="1:14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51" t="s">
        <v>8</v>
      </c>
    </row>
    <row r="60" spans="1:14">
      <c r="A60" s="1"/>
    </row>
    <row r="61" spans="1:14">
      <c r="A61" t="s">
        <v>18</v>
      </c>
      <c r="B61" s="6">
        <v>50</v>
      </c>
      <c r="C61" s="5" t="s">
        <v>11</v>
      </c>
    </row>
    <row r="62" spans="1:14">
      <c r="A62" t="s">
        <v>30</v>
      </c>
      <c r="B62" s="6">
        <v>3</v>
      </c>
      <c r="C62" s="5" t="s">
        <v>13</v>
      </c>
    </row>
    <row r="63" spans="1:14">
      <c r="A63" t="s">
        <v>16</v>
      </c>
      <c r="B63" s="6">
        <v>20</v>
      </c>
      <c r="C63" s="5" t="s">
        <v>11</v>
      </c>
    </row>
    <row r="64" spans="1:14" ht="13.5" thickBot="1">
      <c r="A64" s="1"/>
    </row>
    <row r="65" spans="1:14" ht="13.5" thickBot="1">
      <c r="A65" s="8" t="s">
        <v>1</v>
      </c>
      <c r="B65" s="9">
        <v>0</v>
      </c>
      <c r="C65" s="18">
        <v>1</v>
      </c>
      <c r="D65" s="18">
        <v>2</v>
      </c>
      <c r="E65" s="18">
        <v>3</v>
      </c>
      <c r="F65" s="18">
        <v>4</v>
      </c>
      <c r="G65" s="18">
        <v>5</v>
      </c>
      <c r="H65" s="18">
        <v>6</v>
      </c>
      <c r="I65" s="18">
        <v>7</v>
      </c>
      <c r="J65" s="18">
        <v>8</v>
      </c>
      <c r="K65" s="18">
        <v>9</v>
      </c>
      <c r="L65" s="18">
        <v>10</v>
      </c>
      <c r="M65" s="18">
        <v>11</v>
      </c>
      <c r="N65" s="19">
        <v>12</v>
      </c>
    </row>
    <row r="66" spans="1:14">
      <c r="A66" s="14" t="s">
        <v>10</v>
      </c>
      <c r="B66" s="15"/>
      <c r="C66" s="44">
        <f t="shared" ref="C66:K66" si="20">C42</f>
        <v>60</v>
      </c>
      <c r="D66" s="44">
        <f t="shared" si="20"/>
        <v>50</v>
      </c>
      <c r="E66" s="44">
        <f t="shared" si="20"/>
        <v>90</v>
      </c>
      <c r="F66" s="44">
        <f t="shared" si="20"/>
        <v>90</v>
      </c>
      <c r="G66" s="44">
        <f t="shared" si="20"/>
        <v>70</v>
      </c>
      <c r="H66" s="44">
        <f t="shared" si="20"/>
        <v>50</v>
      </c>
      <c r="I66" s="44">
        <f t="shared" si="20"/>
        <v>90</v>
      </c>
      <c r="J66" s="44">
        <f t="shared" si="20"/>
        <v>90</v>
      </c>
      <c r="K66" s="44">
        <f t="shared" si="20"/>
        <v>30</v>
      </c>
      <c r="L66" s="38"/>
      <c r="M66" s="38"/>
      <c r="N66" s="39"/>
    </row>
    <row r="67" spans="1:14">
      <c r="A67" s="16" t="s">
        <v>4</v>
      </c>
      <c r="B67" s="17"/>
      <c r="C67" s="22">
        <v>150</v>
      </c>
      <c r="D67" s="22">
        <v>50</v>
      </c>
      <c r="E67" s="28">
        <f>IF(MAX(E66-D68+$B$63,0)&gt;0,ROUNDUP((E66-D68+$B$63)/$B$61,0)*$B$61,0)</f>
        <v>0</v>
      </c>
      <c r="F67" s="28">
        <f t="shared" ref="F67:K67" si="21">IF(MAX(F66-E68+$B$63,0)&gt;0,ROUNDUP((F66-E68+$B$63)/$B$61,0)*$B$61,0)</f>
        <v>100</v>
      </c>
      <c r="G67" s="28">
        <f t="shared" si="21"/>
        <v>50</v>
      </c>
      <c r="H67" s="28">
        <f t="shared" si="21"/>
        <v>50</v>
      </c>
      <c r="I67" s="28">
        <f t="shared" si="21"/>
        <v>100</v>
      </c>
      <c r="J67" s="28">
        <f t="shared" si="21"/>
        <v>100</v>
      </c>
      <c r="K67" s="28">
        <f t="shared" si="21"/>
        <v>50</v>
      </c>
      <c r="L67" s="40"/>
      <c r="M67" s="40"/>
      <c r="N67" s="41"/>
    </row>
    <row r="68" spans="1:14">
      <c r="A68" s="16" t="s">
        <v>5</v>
      </c>
      <c r="B68" s="23">
        <v>35</v>
      </c>
      <c r="C68" s="28">
        <f t="shared" ref="C68:K68" si="22">B68-C66+C67</f>
        <v>125</v>
      </c>
      <c r="D68" s="28">
        <f t="shared" si="22"/>
        <v>125</v>
      </c>
      <c r="E68" s="28">
        <f t="shared" si="22"/>
        <v>35</v>
      </c>
      <c r="F68" s="28">
        <f t="shared" si="22"/>
        <v>45</v>
      </c>
      <c r="G68" s="28">
        <f t="shared" si="22"/>
        <v>25</v>
      </c>
      <c r="H68" s="28">
        <f t="shared" si="22"/>
        <v>25</v>
      </c>
      <c r="I68" s="28">
        <f t="shared" si="22"/>
        <v>35</v>
      </c>
      <c r="J68" s="28">
        <f t="shared" si="22"/>
        <v>45</v>
      </c>
      <c r="K68" s="28">
        <f t="shared" si="22"/>
        <v>65</v>
      </c>
      <c r="L68" s="40"/>
      <c r="M68" s="40"/>
      <c r="N68" s="41"/>
    </row>
    <row r="69" spans="1:14" ht="13.5" thickBot="1">
      <c r="A69" s="4" t="s">
        <v>6</v>
      </c>
      <c r="B69" s="55"/>
      <c r="C69" s="55">
        <f t="shared" ref="C69:H69" si="23">F67</f>
        <v>100</v>
      </c>
      <c r="D69" s="55">
        <f t="shared" si="23"/>
        <v>50</v>
      </c>
      <c r="E69" s="55">
        <f t="shared" si="23"/>
        <v>50</v>
      </c>
      <c r="F69" s="55">
        <f t="shared" si="23"/>
        <v>100</v>
      </c>
      <c r="G69" s="55">
        <f t="shared" si="23"/>
        <v>100</v>
      </c>
      <c r="H69" s="55">
        <f t="shared" si="23"/>
        <v>50</v>
      </c>
      <c r="I69" s="34"/>
      <c r="J69" s="34"/>
      <c r="K69" s="34"/>
      <c r="L69" s="42"/>
      <c r="M69" s="42"/>
      <c r="N69" s="43"/>
    </row>
    <row r="70" spans="1:14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51" t="s">
        <v>9</v>
      </c>
    </row>
    <row r="72" spans="1:14">
      <c r="A72" s="1"/>
    </row>
    <row r="73" spans="1:14">
      <c r="A73" t="s">
        <v>18</v>
      </c>
      <c r="B73" s="6">
        <v>100</v>
      </c>
      <c r="C73" s="5" t="s">
        <v>11</v>
      </c>
    </row>
    <row r="74" spans="1:14">
      <c r="A74" t="s">
        <v>30</v>
      </c>
      <c r="B74" s="6">
        <v>4</v>
      </c>
      <c r="C74" s="5" t="s">
        <v>13</v>
      </c>
    </row>
    <row r="75" spans="1:14">
      <c r="A75" t="s">
        <v>16</v>
      </c>
      <c r="B75" s="6">
        <v>40</v>
      </c>
      <c r="C75" s="5" t="s">
        <v>11</v>
      </c>
    </row>
    <row r="76" spans="1:14" ht="13.5" thickBot="1">
      <c r="A76" s="1"/>
    </row>
    <row r="77" spans="1:14" ht="13.5" thickBot="1">
      <c r="A77" s="8" t="s">
        <v>1</v>
      </c>
      <c r="B77" s="9">
        <v>0</v>
      </c>
      <c r="C77" s="18">
        <v>1</v>
      </c>
      <c r="D77" s="18">
        <v>2</v>
      </c>
      <c r="E77" s="18">
        <v>3</v>
      </c>
      <c r="F77" s="18">
        <v>4</v>
      </c>
      <c r="G77" s="18">
        <v>5</v>
      </c>
      <c r="H77" s="18">
        <v>6</v>
      </c>
      <c r="I77" s="18">
        <v>7</v>
      </c>
      <c r="J77" s="18">
        <v>8</v>
      </c>
      <c r="K77" s="18">
        <v>9</v>
      </c>
      <c r="L77" s="18">
        <v>10</v>
      </c>
      <c r="M77" s="18">
        <v>11</v>
      </c>
      <c r="N77" s="19">
        <v>12</v>
      </c>
    </row>
    <row r="78" spans="1:14">
      <c r="A78" s="14" t="s">
        <v>10</v>
      </c>
      <c r="B78" s="15"/>
      <c r="C78" s="44">
        <f>C42</f>
        <v>60</v>
      </c>
      <c r="D78" s="44">
        <f t="shared" ref="D78:K78" si="24">D42</f>
        <v>50</v>
      </c>
      <c r="E78" s="44">
        <f>E42</f>
        <v>90</v>
      </c>
      <c r="F78" s="44">
        <f>F42</f>
        <v>90</v>
      </c>
      <c r="G78" s="44">
        <f>G42</f>
        <v>70</v>
      </c>
      <c r="H78" s="44">
        <f>H42</f>
        <v>50</v>
      </c>
      <c r="I78" s="44">
        <f t="shared" si="24"/>
        <v>90</v>
      </c>
      <c r="J78" s="44">
        <f t="shared" si="24"/>
        <v>90</v>
      </c>
      <c r="K78" s="44">
        <f t="shared" si="24"/>
        <v>30</v>
      </c>
      <c r="L78" s="38"/>
      <c r="M78" s="38"/>
      <c r="N78" s="39"/>
    </row>
    <row r="79" spans="1:14">
      <c r="A79" s="16" t="s">
        <v>4</v>
      </c>
      <c r="B79" s="17"/>
      <c r="C79" s="22">
        <v>100</v>
      </c>
      <c r="D79" s="22">
        <v>0</v>
      </c>
      <c r="E79" s="22">
        <f>100</f>
        <v>100</v>
      </c>
      <c r="F79" s="77">
        <v>100</v>
      </c>
      <c r="G79" s="28">
        <f>IF(MAX(G78-F80+$B$75,0)&gt;0,ROUNDUP((G78-F80+$B$75)/$B$73,0)*$B$73,0)</f>
        <v>100</v>
      </c>
      <c r="H79" s="28">
        <f>IF(MAX(H78-G80+$B$75,0)&gt;0,ROUNDUP((H78-G80+$B$75)/$B$73,0)*$B$73,0)</f>
        <v>0</v>
      </c>
      <c r="I79" s="28">
        <f>IF(MAX(I78-H80+$B$75,0)&gt;0,ROUNDUP((I78-H80+$B$75)/$B$73,0)*$B$73,0)</f>
        <v>100</v>
      </c>
      <c r="J79" s="28">
        <f>IF(MAX(J78-I80+$B$75,0)&gt;0,ROUNDUP((J78-I80+$B$75)/$B$73,0)*$B$73,0)</f>
        <v>100</v>
      </c>
      <c r="K79" s="28">
        <f>IF(MAX(K78-J80+$B$75,0)&gt;0,ROUNDUP((K78-J80+$B$75)/$B$73,0)*$B$73,0)</f>
        <v>0</v>
      </c>
      <c r="L79" s="40"/>
      <c r="M79" s="40"/>
      <c r="N79" s="41"/>
    </row>
    <row r="80" spans="1:14">
      <c r="A80" s="16" t="s">
        <v>5</v>
      </c>
      <c r="B80" s="23">
        <v>75</v>
      </c>
      <c r="C80" s="28">
        <f t="shared" ref="C80:K80" si="25">B80-C78+C79</f>
        <v>115</v>
      </c>
      <c r="D80" s="28">
        <f t="shared" si="25"/>
        <v>65</v>
      </c>
      <c r="E80" s="28">
        <f t="shared" si="25"/>
        <v>75</v>
      </c>
      <c r="F80" s="28">
        <f t="shared" si="25"/>
        <v>85</v>
      </c>
      <c r="G80" s="28">
        <f t="shared" si="25"/>
        <v>115</v>
      </c>
      <c r="H80" s="28">
        <f t="shared" si="25"/>
        <v>65</v>
      </c>
      <c r="I80" s="28">
        <f t="shared" si="25"/>
        <v>75</v>
      </c>
      <c r="J80" s="28">
        <f t="shared" si="25"/>
        <v>85</v>
      </c>
      <c r="K80" s="28">
        <f t="shared" si="25"/>
        <v>55</v>
      </c>
      <c r="L80" s="40"/>
      <c r="M80" s="40"/>
      <c r="N80" s="41"/>
    </row>
    <row r="81" spans="1:14" ht="13.5" thickBot="1">
      <c r="A81" s="4" t="s">
        <v>6</v>
      </c>
      <c r="B81" s="31"/>
      <c r="C81" s="55">
        <f>G79</f>
        <v>100</v>
      </c>
      <c r="D81" s="55">
        <f>H79</f>
        <v>0</v>
      </c>
      <c r="E81" s="55">
        <f>I79</f>
        <v>100</v>
      </c>
      <c r="F81" s="55">
        <f>J79</f>
        <v>100</v>
      </c>
      <c r="G81" s="55">
        <f>K79</f>
        <v>0</v>
      </c>
      <c r="H81" s="42"/>
      <c r="I81" s="42"/>
      <c r="J81" s="42"/>
      <c r="K81" s="42"/>
      <c r="L81" s="42"/>
      <c r="M81" s="42"/>
      <c r="N81" s="43"/>
    </row>
    <row r="82" spans="1:14">
      <c r="A82" s="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</sheetData>
  <phoneticPr fontId="0" type="noConversion"/>
  <pageMargins left="0.78740157480314965" right="0.78740157480314965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1"/>
  <sheetViews>
    <sheetView tabSelected="1" workbookViewId="0">
      <selection activeCell="D11" sqref="D11"/>
    </sheetView>
  </sheetViews>
  <sheetFormatPr baseColWidth="10" defaultRowHeight="12.75"/>
  <cols>
    <col min="1" max="1" width="20.28515625" customWidth="1"/>
    <col min="2" max="14" width="6.7109375" style="2" customWidth="1"/>
  </cols>
  <sheetData>
    <row r="1" spans="1:14" ht="20.25">
      <c r="A1" s="82" t="s">
        <v>26</v>
      </c>
      <c r="B1" s="83"/>
    </row>
    <row r="3" spans="1:14">
      <c r="A3" s="52" t="s">
        <v>23</v>
      </c>
      <c r="B3" s="54"/>
      <c r="C3" s="54"/>
      <c r="D3" s="54"/>
      <c r="E3" s="54"/>
      <c r="F3" s="54"/>
      <c r="G3" s="53"/>
      <c r="H3" s="53"/>
      <c r="I3" s="53"/>
      <c r="J3" s="53"/>
      <c r="K3" s="53"/>
      <c r="L3" s="53"/>
      <c r="M3" s="53"/>
      <c r="N3" s="53"/>
    </row>
    <row r="4" spans="1:14">
      <c r="A4" s="1"/>
      <c r="E4"/>
      <c r="H4" s="6"/>
      <c r="I4"/>
      <c r="L4" s="6"/>
      <c r="M4" s="5"/>
    </row>
    <row r="5" spans="1:14">
      <c r="A5" s="10" t="s">
        <v>20</v>
      </c>
      <c r="B5" s="6">
        <v>20</v>
      </c>
      <c r="C5" s="5" t="s">
        <v>11</v>
      </c>
      <c r="H5" s="6"/>
      <c r="L5" s="6"/>
      <c r="M5" s="5"/>
    </row>
    <row r="6" spans="1:14">
      <c r="A6" s="10" t="s">
        <v>12</v>
      </c>
      <c r="B6" s="6">
        <v>15</v>
      </c>
      <c r="C6" s="5" t="s">
        <v>11</v>
      </c>
      <c r="H6" s="6"/>
      <c r="L6" s="6"/>
      <c r="M6" s="5"/>
    </row>
    <row r="8" spans="1:14" ht="13.5" thickBot="1">
      <c r="A8" s="51" t="s">
        <v>2</v>
      </c>
    </row>
    <row r="9" spans="1:14" ht="13.5" thickBot="1">
      <c r="A9" s="8" t="s">
        <v>1</v>
      </c>
      <c r="B9" s="9">
        <v>0</v>
      </c>
      <c r="C9" s="18">
        <v>1</v>
      </c>
      <c r="D9" s="18">
        <v>2</v>
      </c>
      <c r="E9" s="18">
        <v>3</v>
      </c>
      <c r="F9" s="18">
        <v>4</v>
      </c>
      <c r="G9" s="18">
        <v>5</v>
      </c>
      <c r="H9" s="18">
        <v>6</v>
      </c>
      <c r="I9" s="18">
        <v>7</v>
      </c>
      <c r="J9" s="18">
        <v>8</v>
      </c>
      <c r="K9" s="18">
        <v>9</v>
      </c>
      <c r="L9" s="18">
        <v>10</v>
      </c>
      <c r="M9" s="18">
        <v>11</v>
      </c>
      <c r="N9" s="19">
        <v>12</v>
      </c>
    </row>
    <row r="10" spans="1:14">
      <c r="A10" s="14" t="s">
        <v>3</v>
      </c>
      <c r="B10" s="15"/>
      <c r="C10" s="20">
        <v>10</v>
      </c>
      <c r="D10" s="20">
        <v>12</v>
      </c>
      <c r="E10" s="20">
        <v>24</v>
      </c>
      <c r="F10" s="20">
        <v>19</v>
      </c>
      <c r="G10" s="20">
        <v>7</v>
      </c>
      <c r="H10" s="20">
        <v>22</v>
      </c>
      <c r="I10" s="20">
        <v>24</v>
      </c>
      <c r="J10" s="20">
        <v>15</v>
      </c>
      <c r="K10" s="20">
        <v>9</v>
      </c>
      <c r="L10" s="20">
        <v>19</v>
      </c>
      <c r="M10" s="20">
        <v>16</v>
      </c>
      <c r="N10" s="21">
        <v>15</v>
      </c>
    </row>
    <row r="11" spans="1:14">
      <c r="A11" s="16" t="s">
        <v>4</v>
      </c>
      <c r="B11" s="17"/>
      <c r="C11" s="22">
        <v>20</v>
      </c>
      <c r="D11" s="28">
        <f>IF(C12-D10&lt;$B$6,INT((D10-C12+$B$6)/$B$5+0.99)*$B$5,0)</f>
        <v>0</v>
      </c>
      <c r="E11" s="28">
        <f>IF(D12-E10&lt;$B$6,INT((E10-D12+$B$6)/$B$5+0.99)*$B$5,0)</f>
        <v>20</v>
      </c>
      <c r="F11" s="28">
        <f>IF(E12-F10&lt;$B$6,INT((F10-E12+$B$6)/$B$5+0.99)*$B$5,0)</f>
        <v>20</v>
      </c>
      <c r="G11" s="28">
        <f>IF(F12-G10&lt;$B$6,INT((G10-F12+$B$6)/$B$5+0.99)*$B$5,0)</f>
        <v>0</v>
      </c>
      <c r="H11" s="28">
        <f>IF(G12-H10&lt;$B$6,INT((H10-G12+$B$6)/$B$5+0.99)*$B$5,0)</f>
        <v>40</v>
      </c>
      <c r="I11" s="28">
        <f>IF(D12-I10&lt;$B$6,INT((I10-D12+$B$6)/$B$5+0.99)*$B$5,0)</f>
        <v>20</v>
      </c>
      <c r="J11" s="28">
        <f>IF(I12-J10&lt;$B$6,INT((J10-I12+$B$6)/$B$5+0.99)*$B$5,0)</f>
        <v>20</v>
      </c>
      <c r="K11" s="28">
        <f>IF(J12-K10&lt;$B$6,INT((K10-J12+$B$6)/$B$5+0.99)*$B$5,0)</f>
        <v>0</v>
      </c>
      <c r="L11" s="28">
        <f>IF(K12-L10&lt;$B$6,INT((L10-K12+$B$6)/$B$5+0.99)*$B$5,0)</f>
        <v>20</v>
      </c>
      <c r="M11" s="28">
        <f>IF(L12-M10&lt;$B$6,INT((M10-L12+$B$6)/$B$5+0.99)*$B$5,0)</f>
        <v>20</v>
      </c>
      <c r="N11" s="29">
        <f>IF(M12-N10&lt;$B$6,INT((N10-M12+$B$6)/$B$5+0.99)*$B$5,0)</f>
        <v>0</v>
      </c>
    </row>
    <row r="12" spans="1:14">
      <c r="A12" s="16" t="s">
        <v>5</v>
      </c>
      <c r="B12" s="23">
        <v>27</v>
      </c>
      <c r="C12" s="28">
        <f t="shared" ref="C12:N12" si="0">B12-C10+C11</f>
        <v>37</v>
      </c>
      <c r="D12" s="28">
        <f t="shared" si="0"/>
        <v>25</v>
      </c>
      <c r="E12" s="28">
        <f t="shared" si="0"/>
        <v>21</v>
      </c>
      <c r="F12" s="28">
        <f t="shared" si="0"/>
        <v>22</v>
      </c>
      <c r="G12" s="28">
        <f t="shared" si="0"/>
        <v>15</v>
      </c>
      <c r="H12" s="28">
        <f t="shared" si="0"/>
        <v>33</v>
      </c>
      <c r="I12" s="28">
        <f t="shared" si="0"/>
        <v>29</v>
      </c>
      <c r="J12" s="28">
        <f t="shared" si="0"/>
        <v>34</v>
      </c>
      <c r="K12" s="28">
        <f t="shared" si="0"/>
        <v>25</v>
      </c>
      <c r="L12" s="28">
        <f t="shared" si="0"/>
        <v>26</v>
      </c>
      <c r="M12" s="28">
        <f t="shared" si="0"/>
        <v>30</v>
      </c>
      <c r="N12" s="29">
        <f t="shared" si="0"/>
        <v>15</v>
      </c>
    </row>
    <row r="13" spans="1:14" ht="13.5" thickBot="1">
      <c r="A13" s="4" t="s">
        <v>6</v>
      </c>
      <c r="B13" s="31">
        <f>D11</f>
        <v>0</v>
      </c>
      <c r="C13" s="30">
        <f>E11</f>
        <v>20</v>
      </c>
      <c r="D13" s="30">
        <f t="shared" ref="D13:L13" si="1">F11</f>
        <v>20</v>
      </c>
      <c r="E13" s="30">
        <f t="shared" si="1"/>
        <v>0</v>
      </c>
      <c r="F13" s="30">
        <f t="shared" si="1"/>
        <v>40</v>
      </c>
      <c r="G13" s="30">
        <f t="shared" si="1"/>
        <v>20</v>
      </c>
      <c r="H13" s="30">
        <f t="shared" si="1"/>
        <v>20</v>
      </c>
      <c r="I13" s="30">
        <f t="shared" si="1"/>
        <v>0</v>
      </c>
      <c r="J13" s="30">
        <f t="shared" si="1"/>
        <v>20</v>
      </c>
      <c r="K13" s="30">
        <f t="shared" si="1"/>
        <v>20</v>
      </c>
      <c r="L13" s="30">
        <f t="shared" si="1"/>
        <v>0</v>
      </c>
      <c r="M13" s="32"/>
      <c r="N13" s="33"/>
    </row>
    <row r="15" spans="1:14" ht="13.5" thickBot="1">
      <c r="A15" s="51" t="s">
        <v>22</v>
      </c>
    </row>
    <row r="16" spans="1:14" ht="13.5" thickBot="1">
      <c r="A16" s="8" t="s">
        <v>1</v>
      </c>
      <c r="B16" s="9">
        <v>0</v>
      </c>
      <c r="C16" s="18">
        <v>1</v>
      </c>
      <c r="D16" s="18">
        <v>2</v>
      </c>
      <c r="E16" s="18">
        <v>3</v>
      </c>
      <c r="F16" s="18">
        <v>4</v>
      </c>
      <c r="G16" s="18">
        <v>5</v>
      </c>
      <c r="H16" s="18">
        <v>6</v>
      </c>
      <c r="I16" s="18">
        <v>7</v>
      </c>
      <c r="J16" s="18">
        <v>8</v>
      </c>
      <c r="K16" s="18">
        <v>9</v>
      </c>
      <c r="L16" s="18">
        <v>10</v>
      </c>
      <c r="M16" s="18">
        <v>11</v>
      </c>
      <c r="N16" s="19">
        <v>12</v>
      </c>
    </row>
    <row r="17" spans="1:15">
      <c r="A17" s="14" t="s">
        <v>3</v>
      </c>
      <c r="B17" s="15"/>
      <c r="C17" s="20">
        <v>3</v>
      </c>
      <c r="D17" s="20">
        <v>9</v>
      </c>
      <c r="E17" s="20">
        <v>11</v>
      </c>
      <c r="F17" s="20">
        <v>8</v>
      </c>
      <c r="G17" s="20">
        <v>6</v>
      </c>
      <c r="H17" s="20">
        <v>5</v>
      </c>
      <c r="I17" s="20">
        <v>16</v>
      </c>
      <c r="J17" s="20">
        <v>8</v>
      </c>
      <c r="K17" s="20">
        <v>18</v>
      </c>
      <c r="L17" s="20">
        <v>15</v>
      </c>
      <c r="M17" s="20">
        <v>12</v>
      </c>
      <c r="N17" s="21">
        <v>14</v>
      </c>
    </row>
    <row r="18" spans="1:15">
      <c r="A18" s="16" t="s">
        <v>4</v>
      </c>
      <c r="B18" s="17"/>
      <c r="C18" s="22">
        <v>20</v>
      </c>
      <c r="D18" s="28">
        <f t="shared" ref="D18:N18" si="2">IF(C19-D17&lt;$B$6,INT((D17-C19+$B$6)/$B$5+0.99)*$B$5,0)</f>
        <v>0</v>
      </c>
      <c r="E18" s="28">
        <f t="shared" si="2"/>
        <v>0</v>
      </c>
      <c r="F18" s="28">
        <f t="shared" si="2"/>
        <v>20</v>
      </c>
      <c r="G18" s="28">
        <f t="shared" si="2"/>
        <v>0</v>
      </c>
      <c r="H18" s="28">
        <f t="shared" si="2"/>
        <v>0</v>
      </c>
      <c r="I18" s="28">
        <f t="shared" si="2"/>
        <v>20</v>
      </c>
      <c r="J18" s="28">
        <f t="shared" si="2"/>
        <v>20</v>
      </c>
      <c r="K18" s="28">
        <f t="shared" si="2"/>
        <v>0</v>
      </c>
      <c r="L18" s="28">
        <f t="shared" si="2"/>
        <v>20</v>
      </c>
      <c r="M18" s="28">
        <f t="shared" si="2"/>
        <v>20</v>
      </c>
      <c r="N18" s="29">
        <f t="shared" si="2"/>
        <v>0</v>
      </c>
    </row>
    <row r="19" spans="1:15">
      <c r="A19" s="16" t="s">
        <v>5</v>
      </c>
      <c r="B19" s="23">
        <v>20</v>
      </c>
      <c r="C19" s="28">
        <f t="shared" ref="C19:N19" si="3">B19-C17+C18</f>
        <v>37</v>
      </c>
      <c r="D19" s="28">
        <f t="shared" si="3"/>
        <v>28</v>
      </c>
      <c r="E19" s="28">
        <f t="shared" si="3"/>
        <v>17</v>
      </c>
      <c r="F19" s="28">
        <f t="shared" si="3"/>
        <v>29</v>
      </c>
      <c r="G19" s="28">
        <f t="shared" si="3"/>
        <v>23</v>
      </c>
      <c r="H19" s="28">
        <f t="shared" si="3"/>
        <v>18</v>
      </c>
      <c r="I19" s="28">
        <f t="shared" si="3"/>
        <v>22</v>
      </c>
      <c r="J19" s="28">
        <f t="shared" si="3"/>
        <v>34</v>
      </c>
      <c r="K19" s="28">
        <f t="shared" si="3"/>
        <v>16</v>
      </c>
      <c r="L19" s="28">
        <f t="shared" si="3"/>
        <v>21</v>
      </c>
      <c r="M19" s="28">
        <f t="shared" si="3"/>
        <v>29</v>
      </c>
      <c r="N19" s="29">
        <f t="shared" si="3"/>
        <v>15</v>
      </c>
    </row>
    <row r="20" spans="1:15" ht="13.5" thickBot="1">
      <c r="A20" s="4" t="s">
        <v>6</v>
      </c>
      <c r="B20" s="31">
        <f>D18</f>
        <v>0</v>
      </c>
      <c r="C20" s="30">
        <f>E18</f>
        <v>0</v>
      </c>
      <c r="D20" s="30">
        <f t="shared" ref="D20:L20" si="4">F18</f>
        <v>20</v>
      </c>
      <c r="E20" s="30">
        <f t="shared" si="4"/>
        <v>0</v>
      </c>
      <c r="F20" s="30">
        <f t="shared" si="4"/>
        <v>0</v>
      </c>
      <c r="G20" s="30">
        <f t="shared" si="4"/>
        <v>20</v>
      </c>
      <c r="H20" s="30">
        <f t="shared" si="4"/>
        <v>20</v>
      </c>
      <c r="I20" s="30">
        <f t="shared" si="4"/>
        <v>0</v>
      </c>
      <c r="J20" s="30">
        <f t="shared" si="4"/>
        <v>20</v>
      </c>
      <c r="K20" s="30">
        <f t="shared" si="4"/>
        <v>20</v>
      </c>
      <c r="L20" s="30">
        <f t="shared" si="4"/>
        <v>0</v>
      </c>
      <c r="M20" s="32"/>
      <c r="N20" s="33"/>
    </row>
    <row r="22" spans="1:15" ht="13.5" thickBot="1">
      <c r="A22" s="51" t="s">
        <v>0</v>
      </c>
    </row>
    <row r="23" spans="1:15" ht="13.5" thickBot="1">
      <c r="A23" s="8" t="s">
        <v>1</v>
      </c>
      <c r="B23" s="9">
        <v>0</v>
      </c>
      <c r="C23" s="18">
        <v>1</v>
      </c>
      <c r="D23" s="18">
        <v>2</v>
      </c>
      <c r="E23" s="18">
        <v>3</v>
      </c>
      <c r="F23" s="18">
        <v>4</v>
      </c>
      <c r="G23" s="18">
        <v>5</v>
      </c>
      <c r="H23" s="18">
        <v>6</v>
      </c>
      <c r="I23" s="18">
        <v>7</v>
      </c>
      <c r="J23" s="18">
        <v>8</v>
      </c>
      <c r="K23" s="18">
        <v>9</v>
      </c>
      <c r="L23" s="18">
        <v>10</v>
      </c>
      <c r="M23" s="18">
        <v>11</v>
      </c>
      <c r="N23" s="19">
        <v>12</v>
      </c>
      <c r="O23" s="7"/>
    </row>
    <row r="24" spans="1:15">
      <c r="A24" s="14" t="s">
        <v>3</v>
      </c>
      <c r="B24" s="24"/>
      <c r="C24" s="20">
        <v>9</v>
      </c>
      <c r="D24" s="20">
        <v>22</v>
      </c>
      <c r="E24" s="20">
        <v>25</v>
      </c>
      <c r="F24" s="20">
        <v>12</v>
      </c>
      <c r="G24" s="20">
        <v>32</v>
      </c>
      <c r="H24" s="20">
        <v>23</v>
      </c>
      <c r="I24" s="20">
        <v>25</v>
      </c>
      <c r="J24" s="20">
        <v>12</v>
      </c>
      <c r="K24" s="20">
        <v>32</v>
      </c>
      <c r="L24" s="20">
        <v>23</v>
      </c>
      <c r="M24" s="20">
        <v>26</v>
      </c>
      <c r="N24" s="21">
        <v>28</v>
      </c>
      <c r="O24" s="7"/>
    </row>
    <row r="25" spans="1:15">
      <c r="A25" s="16" t="s">
        <v>4</v>
      </c>
      <c r="B25" s="25"/>
      <c r="C25" s="22">
        <v>20</v>
      </c>
      <c r="D25" s="77">
        <f>IF(C26-D24&lt;$B$6,INT((D24-C26+$B$6)/$B$5+0.99)*$B$5,0)</f>
        <v>20</v>
      </c>
      <c r="E25" s="28">
        <f>IF(D26-E24&lt;$B$6,INT((E24-D26+$B$6)/$B$5+0.99)*$B$5,0)</f>
        <v>20</v>
      </c>
      <c r="F25" s="28">
        <f>IF(E26-F24&lt;$B$6,INT((F24-E26+$B$6)/$B$5+0.99)*$B$5,0)</f>
        <v>0</v>
      </c>
      <c r="G25" s="28">
        <f>IF(F26-G24&lt;$B$6,INT((G24-F26+$B$6)/$B$5+0.99)*$B$5,0)</f>
        <v>40</v>
      </c>
      <c r="H25" s="28">
        <f>IF(G26-H24&lt;$B$6,INT((H24-G26+$B$6)/$B$5+0.99)*$B$5,0)</f>
        <v>20</v>
      </c>
      <c r="I25" s="28">
        <f>IF(D26-I24&lt;$B$6,INT((I24-D26+$B$6)/$B$5+0.99)*$B$5,0)</f>
        <v>20</v>
      </c>
      <c r="J25" s="28">
        <f>IF(I26-J24&lt;$B$6,INT((J24-I26+$B$6)/$B$5+0.99)*$B$5,0)</f>
        <v>20</v>
      </c>
      <c r="K25" s="28">
        <f>IF(J26-K24&lt;$B$6,INT((K24-J26+$B$6)/$B$5+0.99)*$B$5,0)</f>
        <v>40</v>
      </c>
      <c r="L25" s="28">
        <f>IF(K26-L24&lt;$B$6,INT((L24-K26+$B$6)/$B$5+0.99)*$B$5,0)</f>
        <v>20</v>
      </c>
      <c r="M25" s="28">
        <f>IF(L26-M24&lt;$B$6,INT((M24-L26+$B$6)/$B$5+0.99)*$B$5,0)</f>
        <v>20</v>
      </c>
      <c r="N25" s="29">
        <f>IF(M26-N24&lt;$B$6,INT((N24-M26+$B$6)/$B$5+0.99)*$B$5,0)</f>
        <v>20</v>
      </c>
      <c r="O25" s="7"/>
    </row>
    <row r="26" spans="1:15">
      <c r="A26" s="16" t="s">
        <v>5</v>
      </c>
      <c r="B26" s="26">
        <v>25</v>
      </c>
      <c r="C26" s="28">
        <f t="shared" ref="C26:N26" si="5">B26-C24+C25</f>
        <v>36</v>
      </c>
      <c r="D26" s="28">
        <f t="shared" si="5"/>
        <v>34</v>
      </c>
      <c r="E26" s="28">
        <f t="shared" si="5"/>
        <v>29</v>
      </c>
      <c r="F26" s="28">
        <f t="shared" si="5"/>
        <v>17</v>
      </c>
      <c r="G26" s="28">
        <f t="shared" si="5"/>
        <v>25</v>
      </c>
      <c r="H26" s="28">
        <f t="shared" si="5"/>
        <v>22</v>
      </c>
      <c r="I26" s="28">
        <f t="shared" si="5"/>
        <v>17</v>
      </c>
      <c r="J26" s="28">
        <f t="shared" si="5"/>
        <v>25</v>
      </c>
      <c r="K26" s="28">
        <f t="shared" si="5"/>
        <v>33</v>
      </c>
      <c r="L26" s="28">
        <f t="shared" si="5"/>
        <v>30</v>
      </c>
      <c r="M26" s="28">
        <f t="shared" si="5"/>
        <v>24</v>
      </c>
      <c r="N26" s="29">
        <f t="shared" si="5"/>
        <v>16</v>
      </c>
      <c r="O26" s="7"/>
    </row>
    <row r="27" spans="1:15" ht="13.5" thickBot="1">
      <c r="A27" s="4" t="s">
        <v>6</v>
      </c>
      <c r="B27" s="31"/>
      <c r="C27" s="30">
        <f>E25</f>
        <v>20</v>
      </c>
      <c r="D27" s="30">
        <f t="shared" ref="D27:L27" si="6">F25</f>
        <v>0</v>
      </c>
      <c r="E27" s="30">
        <f t="shared" si="6"/>
        <v>40</v>
      </c>
      <c r="F27" s="30">
        <f t="shared" si="6"/>
        <v>20</v>
      </c>
      <c r="G27" s="30">
        <f t="shared" si="6"/>
        <v>20</v>
      </c>
      <c r="H27" s="30">
        <f t="shared" si="6"/>
        <v>20</v>
      </c>
      <c r="I27" s="30">
        <f t="shared" si="6"/>
        <v>40</v>
      </c>
      <c r="J27" s="30">
        <f t="shared" si="6"/>
        <v>20</v>
      </c>
      <c r="K27" s="30">
        <f t="shared" si="6"/>
        <v>20</v>
      </c>
      <c r="L27" s="30">
        <f t="shared" si="6"/>
        <v>20</v>
      </c>
      <c r="M27" s="34"/>
      <c r="N27" s="35"/>
      <c r="O27" s="7"/>
    </row>
    <row r="28" spans="1:15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5">
      <c r="A29" s="7"/>
    </row>
    <row r="30" spans="1:15">
      <c r="A30" s="52" t="s">
        <v>24</v>
      </c>
      <c r="B30" s="53"/>
      <c r="C30" s="53"/>
      <c r="D30" s="53"/>
      <c r="E30" s="53"/>
      <c r="F30" s="53"/>
      <c r="G30" s="53"/>
      <c r="H30" s="53"/>
      <c r="I30" s="60"/>
      <c r="J30" s="61"/>
      <c r="K30" s="61"/>
      <c r="L30" s="61"/>
      <c r="M30" s="61"/>
      <c r="N30" s="53"/>
    </row>
    <row r="31" spans="1:15">
      <c r="A31" s="1"/>
      <c r="I31" s="62" t="s">
        <v>29</v>
      </c>
    </row>
    <row r="32" spans="1:15">
      <c r="A32" t="s">
        <v>17</v>
      </c>
      <c r="B32" s="6">
        <v>10</v>
      </c>
      <c r="C32" s="5" t="s">
        <v>11</v>
      </c>
    </row>
    <row r="33" spans="1:14">
      <c r="A33" t="s">
        <v>12</v>
      </c>
      <c r="B33" s="6">
        <v>10</v>
      </c>
      <c r="C33" s="5" t="s">
        <v>11</v>
      </c>
    </row>
    <row r="34" spans="1:14" ht="13.5" thickBot="1"/>
    <row r="35" spans="1:14" ht="13.5" thickBot="1">
      <c r="A35" s="8" t="s">
        <v>1</v>
      </c>
      <c r="B35" s="9">
        <v>0</v>
      </c>
      <c r="C35" s="18">
        <v>1</v>
      </c>
      <c r="D35" s="18">
        <v>2</v>
      </c>
      <c r="E35" s="18">
        <v>3</v>
      </c>
      <c r="F35" s="18">
        <v>4</v>
      </c>
      <c r="G35" s="18">
        <v>5</v>
      </c>
      <c r="H35" s="18">
        <v>6</v>
      </c>
      <c r="I35" s="18">
        <v>7</v>
      </c>
      <c r="J35" s="18">
        <v>8</v>
      </c>
      <c r="K35" s="18">
        <v>9</v>
      </c>
      <c r="L35" s="18">
        <v>10</v>
      </c>
      <c r="M35" s="18">
        <v>11</v>
      </c>
      <c r="N35" s="19">
        <v>12</v>
      </c>
    </row>
    <row r="36" spans="1:14">
      <c r="A36" s="63" t="s">
        <v>3</v>
      </c>
      <c r="B36" s="64"/>
      <c r="C36" s="65">
        <v>16</v>
      </c>
      <c r="D36" s="65">
        <v>21</v>
      </c>
      <c r="E36" s="65">
        <v>11</v>
      </c>
      <c r="F36" s="65">
        <v>24</v>
      </c>
      <c r="G36" s="65">
        <v>33</v>
      </c>
      <c r="H36" s="65">
        <v>9</v>
      </c>
      <c r="I36" s="65">
        <v>16</v>
      </c>
      <c r="J36" s="65">
        <v>24</v>
      </c>
      <c r="K36" s="65">
        <v>33</v>
      </c>
      <c r="L36" s="65">
        <v>9</v>
      </c>
      <c r="M36" s="66"/>
      <c r="N36" s="67"/>
    </row>
    <row r="37" spans="1:14">
      <c r="A37" s="72" t="s">
        <v>31</v>
      </c>
      <c r="B37" s="73"/>
      <c r="C37" s="76">
        <f>C13+C20+C27</f>
        <v>40</v>
      </c>
      <c r="D37" s="76">
        <f t="shared" ref="D37:L37" si="7">D13+D20+D27</f>
        <v>40</v>
      </c>
      <c r="E37" s="76">
        <f t="shared" si="7"/>
        <v>40</v>
      </c>
      <c r="F37" s="76">
        <f t="shared" si="7"/>
        <v>60</v>
      </c>
      <c r="G37" s="76">
        <f t="shared" si="7"/>
        <v>60</v>
      </c>
      <c r="H37" s="76">
        <f t="shared" si="7"/>
        <v>60</v>
      </c>
      <c r="I37" s="76">
        <f t="shared" si="7"/>
        <v>40</v>
      </c>
      <c r="J37" s="76">
        <f t="shared" si="7"/>
        <v>60</v>
      </c>
      <c r="K37" s="76">
        <f t="shared" si="7"/>
        <v>60</v>
      </c>
      <c r="L37" s="76">
        <f t="shared" si="7"/>
        <v>20</v>
      </c>
      <c r="M37" s="74"/>
      <c r="N37" s="75"/>
    </row>
    <row r="38" spans="1:14">
      <c r="A38" s="68" t="s">
        <v>10</v>
      </c>
      <c r="B38" s="69">
        <f t="shared" ref="B38:L38" si="8">B13+B20+B27+B36</f>
        <v>0</v>
      </c>
      <c r="C38" s="69">
        <f>C13+C20+C27+C36</f>
        <v>56</v>
      </c>
      <c r="D38" s="69">
        <f t="shared" si="8"/>
        <v>61</v>
      </c>
      <c r="E38" s="69">
        <f t="shared" si="8"/>
        <v>51</v>
      </c>
      <c r="F38" s="69">
        <f t="shared" si="8"/>
        <v>84</v>
      </c>
      <c r="G38" s="69">
        <f t="shared" si="8"/>
        <v>93</v>
      </c>
      <c r="H38" s="69">
        <f t="shared" si="8"/>
        <v>69</v>
      </c>
      <c r="I38" s="69">
        <f t="shared" si="8"/>
        <v>56</v>
      </c>
      <c r="J38" s="69">
        <f t="shared" si="8"/>
        <v>84</v>
      </c>
      <c r="K38" s="69">
        <f t="shared" si="8"/>
        <v>93</v>
      </c>
      <c r="L38" s="69">
        <f t="shared" si="8"/>
        <v>29</v>
      </c>
      <c r="M38" s="70"/>
      <c r="N38" s="71"/>
    </row>
    <row r="39" spans="1:14">
      <c r="A39" s="16" t="s">
        <v>4</v>
      </c>
      <c r="B39" s="25"/>
      <c r="C39" s="77">
        <f>IF(B40-C38&lt;$B$33,INT((C38-B40+$B$33)/$B$32+0.99)*$B$32,0)</f>
        <v>30</v>
      </c>
      <c r="D39" s="28">
        <f>IF(C40-D38&lt;$B$33,INT((D38-C40+$B$33)/$B$32+0.99)*$B$32,0)</f>
        <v>60</v>
      </c>
      <c r="E39" s="59">
        <v>70</v>
      </c>
      <c r="F39" s="59">
        <v>80</v>
      </c>
      <c r="G39" s="59">
        <f t="shared" ref="G39:L39" si="9">IF(F40-G38&lt;$B$33,INT((G38-F40+$B$33)/$B$32+0.99)*$B$32,0)</f>
        <v>80</v>
      </c>
      <c r="H39" s="28">
        <f t="shared" si="9"/>
        <v>70</v>
      </c>
      <c r="I39" s="59">
        <v>70</v>
      </c>
      <c r="J39" s="59">
        <v>80</v>
      </c>
      <c r="K39" s="59">
        <v>80</v>
      </c>
      <c r="L39" s="28">
        <f t="shared" si="9"/>
        <v>30</v>
      </c>
      <c r="M39" s="40"/>
      <c r="N39" s="41"/>
    </row>
    <row r="40" spans="1:14">
      <c r="A40" s="16" t="s">
        <v>5</v>
      </c>
      <c r="B40" s="26">
        <v>40</v>
      </c>
      <c r="C40" s="28">
        <f t="shared" ref="C40:L40" si="10">B40-C38+C39</f>
        <v>14</v>
      </c>
      <c r="D40" s="28">
        <f t="shared" si="10"/>
        <v>13</v>
      </c>
      <c r="E40" s="59">
        <v>32</v>
      </c>
      <c r="F40" s="59">
        <f t="shared" si="10"/>
        <v>28</v>
      </c>
      <c r="G40" s="28">
        <f t="shared" si="10"/>
        <v>15</v>
      </c>
      <c r="H40" s="28">
        <f t="shared" si="10"/>
        <v>16</v>
      </c>
      <c r="I40" s="59">
        <f t="shared" si="10"/>
        <v>30</v>
      </c>
      <c r="J40" s="59">
        <f t="shared" si="10"/>
        <v>26</v>
      </c>
      <c r="K40" s="28">
        <f t="shared" si="10"/>
        <v>13</v>
      </c>
      <c r="L40" s="28">
        <f t="shared" si="10"/>
        <v>14</v>
      </c>
      <c r="M40" s="40"/>
      <c r="N40" s="41"/>
    </row>
    <row r="41" spans="1:14" ht="13.5" thickBot="1">
      <c r="A41" s="4" t="s">
        <v>21</v>
      </c>
      <c r="B41" s="31"/>
      <c r="C41" s="30">
        <f t="shared" ref="C41:K41" si="11">D39</f>
        <v>60</v>
      </c>
      <c r="D41" s="58">
        <v>70</v>
      </c>
      <c r="E41" s="58">
        <v>80</v>
      </c>
      <c r="F41" s="58">
        <v>80</v>
      </c>
      <c r="G41" s="30">
        <f>H39</f>
        <v>70</v>
      </c>
      <c r="H41" s="58">
        <f>I39</f>
        <v>70</v>
      </c>
      <c r="I41" s="58">
        <f t="shared" si="11"/>
        <v>80</v>
      </c>
      <c r="J41" s="58">
        <f t="shared" si="11"/>
        <v>80</v>
      </c>
      <c r="K41" s="30">
        <f t="shared" si="11"/>
        <v>30</v>
      </c>
      <c r="L41" s="42"/>
      <c r="M41" s="42"/>
      <c r="N41" s="43"/>
    </row>
    <row r="42" spans="1:14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4" spans="1:14">
      <c r="A44" s="52" t="s">
        <v>25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>
      <c r="A45" s="1"/>
    </row>
    <row r="46" spans="1:14">
      <c r="A46" s="51" t="s">
        <v>7</v>
      </c>
    </row>
    <row r="47" spans="1:14">
      <c r="A47" s="1"/>
    </row>
    <row r="48" spans="1:14">
      <c r="A48" t="s">
        <v>18</v>
      </c>
      <c r="B48" s="6">
        <v>50</v>
      </c>
      <c r="C48" s="5" t="s">
        <v>11</v>
      </c>
    </row>
    <row r="49" spans="1:14">
      <c r="A49" t="s">
        <v>30</v>
      </c>
      <c r="B49" s="6">
        <v>2</v>
      </c>
      <c r="C49" s="5" t="s">
        <v>14</v>
      </c>
    </row>
    <row r="50" spans="1:14">
      <c r="A50" t="s">
        <v>16</v>
      </c>
      <c r="B50" s="6">
        <v>20</v>
      </c>
      <c r="C50" s="5" t="s">
        <v>11</v>
      </c>
    </row>
    <row r="51" spans="1:14" ht="13.5" thickBot="1">
      <c r="A51" s="1"/>
    </row>
    <row r="52" spans="1:14" ht="13.5" thickBot="1">
      <c r="A52" s="8" t="s">
        <v>1</v>
      </c>
      <c r="B52" s="9">
        <v>0</v>
      </c>
      <c r="C52" s="18">
        <v>1</v>
      </c>
      <c r="D52" s="18">
        <v>2</v>
      </c>
      <c r="E52" s="18">
        <v>3</v>
      </c>
      <c r="F52" s="18">
        <v>4</v>
      </c>
      <c r="G52" s="18">
        <v>5</v>
      </c>
      <c r="H52" s="18">
        <v>6</v>
      </c>
      <c r="I52" s="18">
        <v>7</v>
      </c>
      <c r="J52" s="18">
        <v>8</v>
      </c>
      <c r="K52" s="18">
        <v>9</v>
      </c>
      <c r="L52" s="18">
        <v>10</v>
      </c>
      <c r="M52" s="18">
        <v>11</v>
      </c>
      <c r="N52" s="19">
        <v>12</v>
      </c>
    </row>
    <row r="53" spans="1:14">
      <c r="A53" s="14" t="s">
        <v>10</v>
      </c>
      <c r="B53" s="24"/>
      <c r="C53" s="44">
        <f>C41</f>
        <v>60</v>
      </c>
      <c r="D53" s="44">
        <f t="shared" ref="D53:K53" si="12">D41</f>
        <v>70</v>
      </c>
      <c r="E53" s="44">
        <f>E41</f>
        <v>80</v>
      </c>
      <c r="F53" s="44">
        <f>F41</f>
        <v>80</v>
      </c>
      <c r="G53" s="44">
        <f>G41</f>
        <v>70</v>
      </c>
      <c r="H53" s="44">
        <f>H41</f>
        <v>70</v>
      </c>
      <c r="I53" s="44">
        <f t="shared" si="12"/>
        <v>80</v>
      </c>
      <c r="J53" s="44">
        <f t="shared" si="12"/>
        <v>80</v>
      </c>
      <c r="K53" s="44">
        <f t="shared" si="12"/>
        <v>30</v>
      </c>
      <c r="L53" s="45"/>
      <c r="M53" s="45"/>
      <c r="N53" s="46"/>
    </row>
    <row r="54" spans="1:14">
      <c r="A54" s="16" t="s">
        <v>4</v>
      </c>
      <c r="B54" s="25"/>
      <c r="C54" s="22">
        <f>50</f>
        <v>50</v>
      </c>
      <c r="D54" s="77">
        <f t="shared" ref="D54:K54" si="13">IF(C55-D53&lt;$B$50,INT((D53-C55+$B$50)/$B$48+0.99)*$B$48,0)</f>
        <v>50</v>
      </c>
      <c r="E54" s="28">
        <f t="shared" si="13"/>
        <v>100</v>
      </c>
      <c r="F54" s="28">
        <f t="shared" si="13"/>
        <v>50</v>
      </c>
      <c r="G54" s="28">
        <f t="shared" si="13"/>
        <v>100</v>
      </c>
      <c r="H54" s="28">
        <f t="shared" si="13"/>
        <v>50</v>
      </c>
      <c r="I54" s="28">
        <f t="shared" si="13"/>
        <v>100</v>
      </c>
      <c r="J54" s="28">
        <f t="shared" si="13"/>
        <v>50</v>
      </c>
      <c r="K54" s="28">
        <f t="shared" si="13"/>
        <v>50</v>
      </c>
      <c r="L54" s="47"/>
      <c r="M54" s="47"/>
      <c r="N54" s="48"/>
    </row>
    <row r="55" spans="1:14">
      <c r="A55" s="16" t="s">
        <v>5</v>
      </c>
      <c r="B55" s="26">
        <v>65</v>
      </c>
      <c r="C55" s="28">
        <f t="shared" ref="C55:K55" si="14">B55-C53+C54</f>
        <v>55</v>
      </c>
      <c r="D55" s="28">
        <f t="shared" si="14"/>
        <v>35</v>
      </c>
      <c r="E55" s="28">
        <f t="shared" si="14"/>
        <v>55</v>
      </c>
      <c r="F55" s="28">
        <f t="shared" si="14"/>
        <v>25</v>
      </c>
      <c r="G55" s="28">
        <f t="shared" si="14"/>
        <v>55</v>
      </c>
      <c r="H55" s="28">
        <f t="shared" si="14"/>
        <v>35</v>
      </c>
      <c r="I55" s="28">
        <f t="shared" si="14"/>
        <v>55</v>
      </c>
      <c r="J55" s="28">
        <f t="shared" si="14"/>
        <v>25</v>
      </c>
      <c r="K55" s="28">
        <f t="shared" si="14"/>
        <v>45</v>
      </c>
      <c r="L55" s="47"/>
      <c r="M55" s="47"/>
      <c r="N55" s="48"/>
    </row>
    <row r="56" spans="1:14" ht="13.5" thickBot="1">
      <c r="A56" s="4" t="s">
        <v>6</v>
      </c>
      <c r="B56" s="55"/>
      <c r="C56" s="55">
        <f t="shared" ref="C56:I56" si="15">E54</f>
        <v>100</v>
      </c>
      <c r="D56" s="55">
        <f t="shared" si="15"/>
        <v>50</v>
      </c>
      <c r="E56" s="55">
        <f t="shared" si="15"/>
        <v>100</v>
      </c>
      <c r="F56" s="55">
        <f t="shared" si="15"/>
        <v>50</v>
      </c>
      <c r="G56" s="55">
        <f t="shared" si="15"/>
        <v>100</v>
      </c>
      <c r="H56" s="55">
        <f t="shared" si="15"/>
        <v>50</v>
      </c>
      <c r="I56" s="55">
        <f t="shared" si="15"/>
        <v>50</v>
      </c>
      <c r="J56" s="34"/>
      <c r="K56" s="34"/>
      <c r="L56" s="49"/>
      <c r="M56" s="49"/>
      <c r="N56" s="50"/>
    </row>
    <row r="57" spans="1:14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51" t="s">
        <v>8</v>
      </c>
    </row>
    <row r="59" spans="1:14">
      <c r="A59" s="1"/>
    </row>
    <row r="60" spans="1:14">
      <c r="A60" t="s">
        <v>18</v>
      </c>
      <c r="B60" s="6">
        <v>50</v>
      </c>
      <c r="C60" s="5" t="s">
        <v>11</v>
      </c>
    </row>
    <row r="61" spans="1:14">
      <c r="A61" t="s">
        <v>30</v>
      </c>
      <c r="B61" s="6">
        <v>3</v>
      </c>
      <c r="C61" s="5" t="s">
        <v>13</v>
      </c>
    </row>
    <row r="62" spans="1:14">
      <c r="A62" t="s">
        <v>16</v>
      </c>
      <c r="B62" s="6">
        <v>20</v>
      </c>
      <c r="C62" s="5" t="s">
        <v>11</v>
      </c>
    </row>
    <row r="63" spans="1:14" ht="13.5" thickBot="1">
      <c r="A63" s="1"/>
    </row>
    <row r="64" spans="1:14" ht="13.5" thickBot="1">
      <c r="A64" s="8" t="s">
        <v>1</v>
      </c>
      <c r="B64" s="9">
        <v>0</v>
      </c>
      <c r="C64" s="18">
        <v>1</v>
      </c>
      <c r="D64" s="18">
        <v>2</v>
      </c>
      <c r="E64" s="18">
        <v>3</v>
      </c>
      <c r="F64" s="18">
        <v>4</v>
      </c>
      <c r="G64" s="18">
        <v>5</v>
      </c>
      <c r="H64" s="18">
        <v>6</v>
      </c>
      <c r="I64" s="18">
        <v>7</v>
      </c>
      <c r="J64" s="18">
        <v>8</v>
      </c>
      <c r="K64" s="18">
        <v>9</v>
      </c>
      <c r="L64" s="18">
        <v>10</v>
      </c>
      <c r="M64" s="18">
        <v>11</v>
      </c>
      <c r="N64" s="19">
        <v>12</v>
      </c>
    </row>
    <row r="65" spans="1:14">
      <c r="A65" s="14" t="s">
        <v>10</v>
      </c>
      <c r="B65" s="15"/>
      <c r="C65" s="44">
        <f t="shared" ref="C65:K65" si="16">C41</f>
        <v>60</v>
      </c>
      <c r="D65" s="44">
        <f t="shared" si="16"/>
        <v>70</v>
      </c>
      <c r="E65" s="44">
        <f t="shared" si="16"/>
        <v>80</v>
      </c>
      <c r="F65" s="44">
        <f t="shared" si="16"/>
        <v>80</v>
      </c>
      <c r="G65" s="44">
        <f t="shared" si="16"/>
        <v>70</v>
      </c>
      <c r="H65" s="44">
        <f t="shared" si="16"/>
        <v>70</v>
      </c>
      <c r="I65" s="44">
        <f t="shared" si="16"/>
        <v>80</v>
      </c>
      <c r="J65" s="44">
        <f t="shared" si="16"/>
        <v>80</v>
      </c>
      <c r="K65" s="44">
        <f t="shared" si="16"/>
        <v>30</v>
      </c>
      <c r="L65" s="38"/>
      <c r="M65" s="38"/>
      <c r="N65" s="39"/>
    </row>
    <row r="66" spans="1:14">
      <c r="A66" s="16" t="s">
        <v>4</v>
      </c>
      <c r="B66" s="17"/>
      <c r="C66" s="22">
        <v>150</v>
      </c>
      <c r="D66" s="22">
        <v>50</v>
      </c>
      <c r="E66" s="28">
        <f>IF(D67-E65&lt;$B$62,INT((E65-D67+$B$62)/$B$60+0.99)*$B$60,0)</f>
        <v>0</v>
      </c>
      <c r="F66" s="28">
        <f t="shared" ref="F66:K66" si="17">IF(E67-F65&lt;$B$62,INT((F65-E67+$B$62)/$B$60+0.99)*$B$60,0)</f>
        <v>100</v>
      </c>
      <c r="G66" s="28">
        <f t="shared" si="17"/>
        <v>50</v>
      </c>
      <c r="H66" s="28">
        <f t="shared" si="17"/>
        <v>100</v>
      </c>
      <c r="I66" s="28">
        <f t="shared" si="17"/>
        <v>50</v>
      </c>
      <c r="J66" s="28">
        <f t="shared" si="17"/>
        <v>100</v>
      </c>
      <c r="K66" s="28">
        <f t="shared" si="17"/>
        <v>50</v>
      </c>
      <c r="L66" s="40"/>
      <c r="M66" s="40"/>
      <c r="N66" s="41"/>
    </row>
    <row r="67" spans="1:14">
      <c r="A67" s="16" t="s">
        <v>5</v>
      </c>
      <c r="B67" s="23">
        <v>35</v>
      </c>
      <c r="C67" s="28">
        <f t="shared" ref="C67:K67" si="18">B67-C65+C66</f>
        <v>125</v>
      </c>
      <c r="D67" s="28">
        <f t="shared" si="18"/>
        <v>105</v>
      </c>
      <c r="E67" s="28">
        <f t="shared" si="18"/>
        <v>25</v>
      </c>
      <c r="F67" s="28">
        <f t="shared" si="18"/>
        <v>45</v>
      </c>
      <c r="G67" s="28">
        <f t="shared" si="18"/>
        <v>25</v>
      </c>
      <c r="H67" s="28">
        <f t="shared" si="18"/>
        <v>55</v>
      </c>
      <c r="I67" s="28">
        <f t="shared" si="18"/>
        <v>25</v>
      </c>
      <c r="J67" s="28">
        <f t="shared" si="18"/>
        <v>45</v>
      </c>
      <c r="K67" s="28">
        <f t="shared" si="18"/>
        <v>65</v>
      </c>
      <c r="L67" s="40"/>
      <c r="M67" s="40"/>
      <c r="N67" s="41"/>
    </row>
    <row r="68" spans="1:14" ht="13.5" thickBot="1">
      <c r="A68" s="4" t="s">
        <v>6</v>
      </c>
      <c r="B68" s="31"/>
      <c r="C68" s="31">
        <f t="shared" ref="C68:H68" si="19">F66</f>
        <v>100</v>
      </c>
      <c r="D68" s="31">
        <f t="shared" si="19"/>
        <v>50</v>
      </c>
      <c r="E68" s="31">
        <f t="shared" si="19"/>
        <v>100</v>
      </c>
      <c r="F68" s="31">
        <f t="shared" si="19"/>
        <v>50</v>
      </c>
      <c r="G68" s="31">
        <f t="shared" si="19"/>
        <v>100</v>
      </c>
      <c r="H68" s="31">
        <f t="shared" si="19"/>
        <v>50</v>
      </c>
      <c r="I68" s="34"/>
      <c r="J68" s="34"/>
      <c r="K68" s="34"/>
      <c r="L68" s="42"/>
      <c r="M68" s="42"/>
      <c r="N68" s="43"/>
    </row>
    <row r="69" spans="1:14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51" t="s">
        <v>9</v>
      </c>
    </row>
    <row r="71" spans="1:14">
      <c r="A71" s="1"/>
    </row>
    <row r="72" spans="1:14">
      <c r="A72" t="s">
        <v>18</v>
      </c>
      <c r="B72" s="6">
        <v>100</v>
      </c>
      <c r="C72" s="5" t="s">
        <v>11</v>
      </c>
    </row>
    <row r="73" spans="1:14">
      <c r="A73" t="s">
        <v>30</v>
      </c>
      <c r="B73" s="6">
        <v>4</v>
      </c>
      <c r="C73" s="5" t="s">
        <v>13</v>
      </c>
    </row>
    <row r="74" spans="1:14">
      <c r="A74" t="s">
        <v>16</v>
      </c>
      <c r="B74" s="6">
        <v>40</v>
      </c>
      <c r="C74" s="5" t="s">
        <v>11</v>
      </c>
    </row>
    <row r="75" spans="1:14" ht="13.5" thickBot="1">
      <c r="A75" s="1"/>
    </row>
    <row r="76" spans="1:14" ht="13.5" thickBot="1">
      <c r="A76" s="8" t="s">
        <v>1</v>
      </c>
      <c r="B76" s="9">
        <v>0</v>
      </c>
      <c r="C76" s="18">
        <v>1</v>
      </c>
      <c r="D76" s="18">
        <v>2</v>
      </c>
      <c r="E76" s="18">
        <v>3</v>
      </c>
      <c r="F76" s="18">
        <v>4</v>
      </c>
      <c r="G76" s="18">
        <v>5</v>
      </c>
      <c r="H76" s="18">
        <v>6</v>
      </c>
      <c r="I76" s="18">
        <v>7</v>
      </c>
      <c r="J76" s="18">
        <v>8</v>
      </c>
      <c r="K76" s="18">
        <v>9</v>
      </c>
      <c r="L76" s="18">
        <v>10</v>
      </c>
      <c r="M76" s="18">
        <v>11</v>
      </c>
      <c r="N76" s="19">
        <v>12</v>
      </c>
    </row>
    <row r="77" spans="1:14">
      <c r="A77" s="14" t="s">
        <v>10</v>
      </c>
      <c r="B77" s="15"/>
      <c r="C77" s="44">
        <f>C41</f>
        <v>60</v>
      </c>
      <c r="D77" s="44">
        <f t="shared" ref="D77:K77" si="20">D41</f>
        <v>70</v>
      </c>
      <c r="E77" s="44">
        <f>E41</f>
        <v>80</v>
      </c>
      <c r="F77" s="44">
        <f>F41</f>
        <v>80</v>
      </c>
      <c r="G77" s="44">
        <f>G41</f>
        <v>70</v>
      </c>
      <c r="H77" s="44">
        <f>H41</f>
        <v>70</v>
      </c>
      <c r="I77" s="44">
        <f t="shared" si="20"/>
        <v>80</v>
      </c>
      <c r="J77" s="44">
        <f t="shared" si="20"/>
        <v>80</v>
      </c>
      <c r="K77" s="44">
        <f t="shared" si="20"/>
        <v>30</v>
      </c>
      <c r="L77" s="38"/>
      <c r="M77" s="38"/>
      <c r="N77" s="39"/>
    </row>
    <row r="78" spans="1:14">
      <c r="A78" s="16" t="s">
        <v>4</v>
      </c>
      <c r="B78" s="17"/>
      <c r="C78" s="22">
        <v>100</v>
      </c>
      <c r="D78" s="22">
        <v>0</v>
      </c>
      <c r="E78" s="22">
        <f>100</f>
        <v>100</v>
      </c>
      <c r="F78" s="22">
        <f>100</f>
        <v>100</v>
      </c>
      <c r="G78" s="28">
        <f>IF(F79-G77&lt;$B$74,INT((G77-F79+$B$74)/$B$72+0.99)*$B$72,0)</f>
        <v>100</v>
      </c>
      <c r="H78" s="28">
        <f>IF(G79-H77&lt;$B$74,INT((H77-G79+$B$74)/$B$72+0.99)*$B$72,0)</f>
        <v>0</v>
      </c>
      <c r="I78" s="28">
        <f>IF(H79-I77&lt;$B$74,INT((I77-H79+$B$74)/$B$72+0.99)*$B$72,0)</f>
        <v>100</v>
      </c>
      <c r="J78" s="28">
        <f>IF(I79-J77&lt;$B$74,INT((J77-I79+$B$74)/$B$72+0.99)*$B$72,0)</f>
        <v>100</v>
      </c>
      <c r="K78" s="28">
        <f>IF(J79-K77&lt;$B$74,INT((K77-J79+$B$74)/$B$72+0.99)*$B$72,0)</f>
        <v>0</v>
      </c>
      <c r="L78" s="40"/>
      <c r="M78" s="40"/>
      <c r="N78" s="41"/>
    </row>
    <row r="79" spans="1:14">
      <c r="A79" s="16" t="s">
        <v>5</v>
      </c>
      <c r="B79" s="23">
        <v>75</v>
      </c>
      <c r="C79" s="28">
        <f t="shared" ref="C79:K79" si="21">B79-C77+C78</f>
        <v>115</v>
      </c>
      <c r="D79" s="28">
        <f t="shared" si="21"/>
        <v>45</v>
      </c>
      <c r="E79" s="28">
        <f t="shared" si="21"/>
        <v>65</v>
      </c>
      <c r="F79" s="28">
        <f t="shared" si="21"/>
        <v>85</v>
      </c>
      <c r="G79" s="28">
        <f t="shared" si="21"/>
        <v>115</v>
      </c>
      <c r="H79" s="28">
        <f t="shared" si="21"/>
        <v>45</v>
      </c>
      <c r="I79" s="28">
        <f t="shared" si="21"/>
        <v>65</v>
      </c>
      <c r="J79" s="28">
        <f t="shared" si="21"/>
        <v>85</v>
      </c>
      <c r="K79" s="28">
        <f t="shared" si="21"/>
        <v>55</v>
      </c>
      <c r="L79" s="40"/>
      <c r="M79" s="40"/>
      <c r="N79" s="41"/>
    </row>
    <row r="80" spans="1:14" ht="13.5" thickBot="1">
      <c r="A80" s="4" t="s">
        <v>6</v>
      </c>
      <c r="B80" s="31"/>
      <c r="C80" s="31">
        <f>G78</f>
        <v>100</v>
      </c>
      <c r="D80" s="31">
        <f>H78</f>
        <v>0</v>
      </c>
      <c r="E80" s="31">
        <f>I78</f>
        <v>100</v>
      </c>
      <c r="F80" s="31">
        <f>J78</f>
        <v>100</v>
      </c>
      <c r="G80" s="31">
        <f>K78</f>
        <v>0</v>
      </c>
      <c r="H80" s="42"/>
      <c r="I80" s="42"/>
      <c r="J80" s="42"/>
      <c r="K80" s="42"/>
      <c r="L80" s="42"/>
      <c r="M80" s="42"/>
      <c r="N80" s="43"/>
    </row>
    <row r="81" spans="1:14">
      <c r="A81" s="7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1"/>
  <sheetViews>
    <sheetView workbookViewId="0">
      <selection activeCell="D77" sqref="D77"/>
    </sheetView>
  </sheetViews>
  <sheetFormatPr baseColWidth="10" defaultRowHeight="12.75"/>
  <cols>
    <col min="1" max="1" width="22.5703125" customWidth="1"/>
    <col min="2" max="14" width="6.7109375" style="2" customWidth="1"/>
  </cols>
  <sheetData>
    <row r="1" spans="1:14" ht="20.25">
      <c r="A1" s="13" t="s">
        <v>26</v>
      </c>
    </row>
    <row r="3" spans="1:14">
      <c r="A3" s="52" t="s">
        <v>23</v>
      </c>
      <c r="B3" s="54"/>
      <c r="C3" s="54"/>
      <c r="D3" s="54"/>
      <c r="E3" s="54"/>
      <c r="F3" s="54"/>
      <c r="G3" s="53"/>
      <c r="H3" s="53"/>
      <c r="I3" s="53"/>
      <c r="J3" s="53"/>
      <c r="K3" s="53"/>
      <c r="L3" s="53"/>
      <c r="M3" s="53"/>
      <c r="N3" s="53"/>
    </row>
    <row r="4" spans="1:14">
      <c r="A4" s="1"/>
      <c r="E4"/>
      <c r="H4" s="6"/>
      <c r="I4"/>
      <c r="L4" s="6"/>
      <c r="M4" s="5"/>
    </row>
    <row r="5" spans="1:14">
      <c r="A5" s="10" t="s">
        <v>20</v>
      </c>
      <c r="B5" s="6">
        <v>20</v>
      </c>
      <c r="C5" s="5" t="s">
        <v>11</v>
      </c>
      <c r="H5" s="6"/>
      <c r="L5" s="6"/>
      <c r="M5" s="5"/>
    </row>
    <row r="6" spans="1:14">
      <c r="A6" s="10" t="s">
        <v>12</v>
      </c>
      <c r="B6" s="6">
        <v>15</v>
      </c>
      <c r="C6" s="5" t="s">
        <v>11</v>
      </c>
      <c r="H6" s="6"/>
      <c r="L6" s="6"/>
      <c r="M6" s="5"/>
    </row>
    <row r="7" spans="1:14">
      <c r="A7" s="10" t="s">
        <v>33</v>
      </c>
      <c r="B7" s="6">
        <v>2</v>
      </c>
      <c r="C7" s="5" t="s">
        <v>13</v>
      </c>
    </row>
    <row r="8" spans="1:14" ht="13.5" thickBot="1">
      <c r="A8" s="51" t="s">
        <v>2</v>
      </c>
    </row>
    <row r="9" spans="1:14" ht="13.5" thickBot="1">
      <c r="A9" s="8" t="s">
        <v>1</v>
      </c>
      <c r="B9" s="9">
        <v>0</v>
      </c>
      <c r="C9" s="18">
        <v>1</v>
      </c>
      <c r="D9" s="18">
        <v>2</v>
      </c>
      <c r="E9" s="18">
        <v>3</v>
      </c>
      <c r="F9" s="18">
        <v>4</v>
      </c>
      <c r="G9" s="18">
        <v>5</v>
      </c>
      <c r="H9" s="18">
        <v>6</v>
      </c>
      <c r="I9" s="18">
        <v>7</v>
      </c>
      <c r="J9" s="18">
        <v>8</v>
      </c>
      <c r="K9" s="18">
        <v>9</v>
      </c>
      <c r="L9" s="18">
        <v>10</v>
      </c>
      <c r="M9" s="18">
        <v>11</v>
      </c>
      <c r="N9" s="19">
        <v>12</v>
      </c>
    </row>
    <row r="10" spans="1:14">
      <c r="A10" s="14" t="s">
        <v>3</v>
      </c>
      <c r="B10" s="15"/>
      <c r="C10" s="20">
        <v>10</v>
      </c>
      <c r="D10" s="20">
        <v>12</v>
      </c>
      <c r="E10" s="20">
        <v>24</v>
      </c>
      <c r="F10" s="20">
        <v>19</v>
      </c>
      <c r="G10" s="20">
        <v>7</v>
      </c>
      <c r="H10" s="20">
        <v>22</v>
      </c>
      <c r="I10" s="20">
        <v>24</v>
      </c>
      <c r="J10" s="20">
        <v>15</v>
      </c>
      <c r="K10" s="20">
        <v>9</v>
      </c>
      <c r="L10" s="20">
        <v>19</v>
      </c>
      <c r="M10" s="20">
        <v>16</v>
      </c>
      <c r="N10" s="21">
        <v>15</v>
      </c>
    </row>
    <row r="11" spans="1:14">
      <c r="A11" s="16" t="s">
        <v>4</v>
      </c>
      <c r="B11" s="17"/>
      <c r="C11" s="22">
        <v>20</v>
      </c>
      <c r="D11" s="28">
        <f>IF(C12-D10&lt;$B$6,INT((D10-C12+$B$6)/$B$5+0.99)*$B$5,0)</f>
        <v>0</v>
      </c>
      <c r="E11" s="28">
        <f>IF(D12-E10&lt;$B$6,INT((E10-D12+$B$6)/$B$5+0.99)*$B$5,0)</f>
        <v>20</v>
      </c>
      <c r="F11" s="28">
        <f>IF(E12-F10&lt;$B$6,INT((F10-E12+$B$6)/$B$5+0.99)*$B$5,0)</f>
        <v>20</v>
      </c>
      <c r="G11" s="28">
        <f>IF(F12-G10&lt;$B$6,INT((G10-F12+$B$6)/$B$5+0.99)*$B$5,0)</f>
        <v>0</v>
      </c>
      <c r="H11" s="28">
        <f>IF(G12-H10&lt;$B$6,INT((H10-G12+$B$6)/$B$5+0.99)*$B$5,0)</f>
        <v>40</v>
      </c>
      <c r="I11" s="28">
        <f>IF(D12-I10&lt;$B$6,INT((I10-D12+$B$6)/$B$5+0.99)*$B$5,0)</f>
        <v>20</v>
      </c>
      <c r="J11" s="28">
        <f>IF(I12-J10&lt;$B$6,INT((J10-I12+$B$6)/$B$5+0.99)*$B$5,0)</f>
        <v>20</v>
      </c>
      <c r="K11" s="28">
        <f>IF(J12-K10&lt;$B$6,INT((K10-J12+$B$6)/$B$5+0.99)*$B$5,0)</f>
        <v>0</v>
      </c>
      <c r="L11" s="28">
        <f>IF(K12-L10&lt;$B$6,INT((L10-K12+$B$6)/$B$5+0.99)*$B$5,0)</f>
        <v>20</v>
      </c>
      <c r="M11" s="28">
        <f>IF(L12-M10&lt;$B$6,INT((M10-L12+$B$6)/$B$5+0.99)*$B$5,0)</f>
        <v>20</v>
      </c>
      <c r="N11" s="29">
        <f>IF(M12-N10&lt;$B$6,INT((N10-M12+$B$6)/$B$5+0.99)*$B$5,0)</f>
        <v>0</v>
      </c>
    </row>
    <row r="12" spans="1:14">
      <c r="A12" s="16" t="s">
        <v>5</v>
      </c>
      <c r="B12" s="23">
        <v>27</v>
      </c>
      <c r="C12" s="28">
        <f t="shared" ref="C12:N12" si="0">B12-C10+C11</f>
        <v>37</v>
      </c>
      <c r="D12" s="28">
        <f t="shared" si="0"/>
        <v>25</v>
      </c>
      <c r="E12" s="28">
        <f t="shared" si="0"/>
        <v>21</v>
      </c>
      <c r="F12" s="28">
        <f t="shared" si="0"/>
        <v>22</v>
      </c>
      <c r="G12" s="28">
        <f t="shared" si="0"/>
        <v>15</v>
      </c>
      <c r="H12" s="28">
        <f t="shared" si="0"/>
        <v>33</v>
      </c>
      <c r="I12" s="28">
        <f t="shared" si="0"/>
        <v>29</v>
      </c>
      <c r="J12" s="28">
        <f t="shared" si="0"/>
        <v>34</v>
      </c>
      <c r="K12" s="28">
        <f t="shared" si="0"/>
        <v>25</v>
      </c>
      <c r="L12" s="28">
        <f t="shared" si="0"/>
        <v>26</v>
      </c>
      <c r="M12" s="28">
        <f t="shared" si="0"/>
        <v>30</v>
      </c>
      <c r="N12" s="29">
        <f t="shared" si="0"/>
        <v>15</v>
      </c>
    </row>
    <row r="13" spans="1:14" ht="13.5" thickBot="1">
      <c r="A13" s="4" t="s">
        <v>6</v>
      </c>
      <c r="B13" s="31">
        <f>D11</f>
        <v>0</v>
      </c>
      <c r="C13" s="30">
        <f>E11</f>
        <v>20</v>
      </c>
      <c r="D13" s="30">
        <f t="shared" ref="D13:L13" si="1">F11</f>
        <v>20</v>
      </c>
      <c r="E13" s="30">
        <f t="shared" si="1"/>
        <v>0</v>
      </c>
      <c r="F13" s="30">
        <f t="shared" si="1"/>
        <v>40</v>
      </c>
      <c r="G13" s="30">
        <f t="shared" si="1"/>
        <v>20</v>
      </c>
      <c r="H13" s="30">
        <f t="shared" si="1"/>
        <v>20</v>
      </c>
      <c r="I13" s="30">
        <f t="shared" si="1"/>
        <v>0</v>
      </c>
      <c r="J13" s="30">
        <f t="shared" si="1"/>
        <v>20</v>
      </c>
      <c r="K13" s="30">
        <f t="shared" si="1"/>
        <v>20</v>
      </c>
      <c r="L13" s="30">
        <f t="shared" si="1"/>
        <v>0</v>
      </c>
      <c r="M13" s="32"/>
      <c r="N13" s="33"/>
    </row>
    <row r="15" spans="1:14" ht="13.5" thickBot="1">
      <c r="A15" s="51" t="s">
        <v>22</v>
      </c>
    </row>
    <row r="16" spans="1:14" ht="13.5" thickBot="1">
      <c r="A16" s="8" t="s">
        <v>1</v>
      </c>
      <c r="B16" s="9">
        <v>0</v>
      </c>
      <c r="C16" s="18">
        <v>1</v>
      </c>
      <c r="D16" s="18">
        <v>2</v>
      </c>
      <c r="E16" s="18">
        <v>3</v>
      </c>
      <c r="F16" s="18">
        <v>4</v>
      </c>
      <c r="G16" s="18">
        <v>5</v>
      </c>
      <c r="H16" s="18">
        <v>6</v>
      </c>
      <c r="I16" s="18">
        <v>7</v>
      </c>
      <c r="J16" s="18">
        <v>8</v>
      </c>
      <c r="K16" s="18">
        <v>9</v>
      </c>
      <c r="L16" s="18">
        <v>10</v>
      </c>
      <c r="M16" s="18">
        <v>11</v>
      </c>
      <c r="N16" s="19">
        <v>12</v>
      </c>
    </row>
    <row r="17" spans="1:15">
      <c r="A17" s="14" t="s">
        <v>3</v>
      </c>
      <c r="B17" s="15"/>
      <c r="C17" s="20">
        <v>3</v>
      </c>
      <c r="D17" s="20">
        <v>9</v>
      </c>
      <c r="E17" s="20">
        <v>11</v>
      </c>
      <c r="F17" s="20">
        <v>8</v>
      </c>
      <c r="G17" s="20">
        <v>6</v>
      </c>
      <c r="H17" s="20">
        <v>5</v>
      </c>
      <c r="I17" s="20">
        <v>16</v>
      </c>
      <c r="J17" s="20">
        <v>8</v>
      </c>
      <c r="K17" s="20">
        <v>18</v>
      </c>
      <c r="L17" s="20">
        <v>15</v>
      </c>
      <c r="M17" s="20">
        <v>12</v>
      </c>
      <c r="N17" s="21">
        <v>14</v>
      </c>
    </row>
    <row r="18" spans="1:15">
      <c r="A18" s="16" t="s">
        <v>4</v>
      </c>
      <c r="B18" s="17"/>
      <c r="C18" s="22">
        <v>20</v>
      </c>
      <c r="D18" s="28">
        <f t="shared" ref="D18:N18" si="2">IF(C19-D17&lt;$B$6,INT((D17-C19+$B$6)/$B$5+0.99)*$B$5,0)</f>
        <v>0</v>
      </c>
      <c r="E18" s="28">
        <f t="shared" si="2"/>
        <v>0</v>
      </c>
      <c r="F18" s="28">
        <f t="shared" si="2"/>
        <v>20</v>
      </c>
      <c r="G18" s="28">
        <f t="shared" si="2"/>
        <v>0</v>
      </c>
      <c r="H18" s="28">
        <f t="shared" si="2"/>
        <v>0</v>
      </c>
      <c r="I18" s="28">
        <f t="shared" si="2"/>
        <v>20</v>
      </c>
      <c r="J18" s="28">
        <f t="shared" si="2"/>
        <v>20</v>
      </c>
      <c r="K18" s="28">
        <f t="shared" si="2"/>
        <v>0</v>
      </c>
      <c r="L18" s="28">
        <f t="shared" si="2"/>
        <v>20</v>
      </c>
      <c r="M18" s="28">
        <f t="shared" si="2"/>
        <v>20</v>
      </c>
      <c r="N18" s="29">
        <f t="shared" si="2"/>
        <v>0</v>
      </c>
    </row>
    <row r="19" spans="1:15">
      <c r="A19" s="16" t="s">
        <v>5</v>
      </c>
      <c r="B19" s="23">
        <v>20</v>
      </c>
      <c r="C19" s="28">
        <f t="shared" ref="C19:N19" si="3">B19-C17+C18</f>
        <v>37</v>
      </c>
      <c r="D19" s="28">
        <f t="shared" si="3"/>
        <v>28</v>
      </c>
      <c r="E19" s="28">
        <f t="shared" si="3"/>
        <v>17</v>
      </c>
      <c r="F19" s="28">
        <f t="shared" si="3"/>
        <v>29</v>
      </c>
      <c r="G19" s="28">
        <f t="shared" si="3"/>
        <v>23</v>
      </c>
      <c r="H19" s="28">
        <f t="shared" si="3"/>
        <v>18</v>
      </c>
      <c r="I19" s="28">
        <f t="shared" si="3"/>
        <v>22</v>
      </c>
      <c r="J19" s="28">
        <f t="shared" si="3"/>
        <v>34</v>
      </c>
      <c r="K19" s="28">
        <f t="shared" si="3"/>
        <v>16</v>
      </c>
      <c r="L19" s="28">
        <f t="shared" si="3"/>
        <v>21</v>
      </c>
      <c r="M19" s="28">
        <f t="shared" si="3"/>
        <v>29</v>
      </c>
      <c r="N19" s="29">
        <f t="shared" si="3"/>
        <v>15</v>
      </c>
    </row>
    <row r="20" spans="1:15" ht="13.5" thickBot="1">
      <c r="A20" s="4" t="s">
        <v>6</v>
      </c>
      <c r="B20" s="31">
        <f>D18</f>
        <v>0</v>
      </c>
      <c r="C20" s="30">
        <f>E18</f>
        <v>0</v>
      </c>
      <c r="D20" s="30">
        <f t="shared" ref="D20:L20" si="4">F18</f>
        <v>20</v>
      </c>
      <c r="E20" s="30">
        <f t="shared" si="4"/>
        <v>0</v>
      </c>
      <c r="F20" s="30">
        <f t="shared" si="4"/>
        <v>0</v>
      </c>
      <c r="G20" s="30">
        <f t="shared" si="4"/>
        <v>20</v>
      </c>
      <c r="H20" s="30">
        <f t="shared" si="4"/>
        <v>20</v>
      </c>
      <c r="I20" s="30">
        <f t="shared" si="4"/>
        <v>0</v>
      </c>
      <c r="J20" s="30">
        <f t="shared" si="4"/>
        <v>20</v>
      </c>
      <c r="K20" s="30">
        <f t="shared" si="4"/>
        <v>20</v>
      </c>
      <c r="L20" s="30">
        <f t="shared" si="4"/>
        <v>0</v>
      </c>
      <c r="M20" s="32"/>
      <c r="N20" s="33"/>
    </row>
    <row r="22" spans="1:15" ht="13.5" thickBot="1">
      <c r="A22" s="51" t="s">
        <v>0</v>
      </c>
    </row>
    <row r="23" spans="1:15" ht="13.5" thickBot="1">
      <c r="A23" s="8" t="s">
        <v>1</v>
      </c>
      <c r="B23" s="9">
        <v>0</v>
      </c>
      <c r="C23" s="18">
        <v>1</v>
      </c>
      <c r="D23" s="18">
        <v>2</v>
      </c>
      <c r="E23" s="18">
        <v>3</v>
      </c>
      <c r="F23" s="18">
        <v>4</v>
      </c>
      <c r="G23" s="18">
        <v>5</v>
      </c>
      <c r="H23" s="18">
        <v>6</v>
      </c>
      <c r="I23" s="18">
        <v>7</v>
      </c>
      <c r="J23" s="18">
        <v>8</v>
      </c>
      <c r="K23" s="18">
        <v>9</v>
      </c>
      <c r="L23" s="18">
        <v>10</v>
      </c>
      <c r="M23" s="18">
        <v>11</v>
      </c>
      <c r="N23" s="19">
        <v>12</v>
      </c>
      <c r="O23" s="7"/>
    </row>
    <row r="24" spans="1:15">
      <c r="A24" s="14" t="s">
        <v>3</v>
      </c>
      <c r="B24" s="24"/>
      <c r="C24" s="20">
        <v>9</v>
      </c>
      <c r="D24" s="20">
        <v>22</v>
      </c>
      <c r="E24" s="20">
        <v>25</v>
      </c>
      <c r="F24" s="20">
        <v>12</v>
      </c>
      <c r="G24" s="20">
        <v>32</v>
      </c>
      <c r="H24" s="20">
        <v>23</v>
      </c>
      <c r="I24" s="20">
        <v>25</v>
      </c>
      <c r="J24" s="20">
        <v>12</v>
      </c>
      <c r="K24" s="20">
        <v>32</v>
      </c>
      <c r="L24" s="20">
        <v>23</v>
      </c>
      <c r="M24" s="20">
        <v>26</v>
      </c>
      <c r="N24" s="21">
        <v>28</v>
      </c>
      <c r="O24" s="7"/>
    </row>
    <row r="25" spans="1:15">
      <c r="A25" s="16" t="s">
        <v>4</v>
      </c>
      <c r="B25" s="25"/>
      <c r="C25" s="22">
        <v>20</v>
      </c>
      <c r="D25" s="77">
        <f>IF(C26-D24&lt;$B$6,INT((D24-C26+$B$6)/$B$5+0.99)*$B$5,0)</f>
        <v>20</v>
      </c>
      <c r="E25" s="28">
        <f>IF(D26-E24&lt;$B$6,INT((E24-D26+$B$6)/$B$5+0.99)*$B$5,0)</f>
        <v>20</v>
      </c>
      <c r="F25" s="28">
        <f>IF(E26-F24&lt;$B$6,INT((F24-E26+$B$6)/$B$5+0.99)*$B$5,0)</f>
        <v>0</v>
      </c>
      <c r="G25" s="28">
        <f>IF(F26-G24&lt;$B$6,INT((G24-F26+$B$6)/$B$5+0.99)*$B$5,0)</f>
        <v>40</v>
      </c>
      <c r="H25" s="28">
        <f>IF(G26-H24&lt;$B$6,INT((H24-G26+$B$6)/$B$5+0.99)*$B$5,0)</f>
        <v>20</v>
      </c>
      <c r="I25" s="28">
        <f>IF(D26-I24&lt;$B$6,INT((I24-D26+$B$6)/$B$5+0.99)*$B$5,0)</f>
        <v>20</v>
      </c>
      <c r="J25" s="28">
        <f>IF(I26-J24&lt;$B$6,INT((J24-I26+$B$6)/$B$5+0.99)*$B$5,0)</f>
        <v>20</v>
      </c>
      <c r="K25" s="28">
        <f>IF(J26-K24&lt;$B$6,INT((K24-J26+$B$6)/$B$5+0.99)*$B$5,0)</f>
        <v>40</v>
      </c>
      <c r="L25" s="28">
        <f>IF(K26-L24&lt;$B$6,INT((L24-K26+$B$6)/$B$5+0.99)*$B$5,0)</f>
        <v>20</v>
      </c>
      <c r="M25" s="28">
        <f>IF(L26-M24&lt;$B$6,INT((M24-L26+$B$6)/$B$5+0.99)*$B$5,0)</f>
        <v>20</v>
      </c>
      <c r="N25" s="29">
        <f>IF(M26-N24&lt;$B$6,INT((N24-M26+$B$6)/$B$5+0.99)*$B$5,0)</f>
        <v>20</v>
      </c>
      <c r="O25" s="7"/>
    </row>
    <row r="26" spans="1:15">
      <c r="A26" s="16" t="s">
        <v>5</v>
      </c>
      <c r="B26" s="26">
        <v>25</v>
      </c>
      <c r="C26" s="28">
        <f t="shared" ref="C26:N26" si="5">B26-C24+C25</f>
        <v>36</v>
      </c>
      <c r="D26" s="28">
        <f t="shared" si="5"/>
        <v>34</v>
      </c>
      <c r="E26" s="28">
        <f t="shared" si="5"/>
        <v>29</v>
      </c>
      <c r="F26" s="28">
        <f t="shared" si="5"/>
        <v>17</v>
      </c>
      <c r="G26" s="28">
        <f t="shared" si="5"/>
        <v>25</v>
      </c>
      <c r="H26" s="28">
        <f t="shared" si="5"/>
        <v>22</v>
      </c>
      <c r="I26" s="28">
        <f t="shared" si="5"/>
        <v>17</v>
      </c>
      <c r="J26" s="28">
        <f t="shared" si="5"/>
        <v>25</v>
      </c>
      <c r="K26" s="28">
        <f t="shared" si="5"/>
        <v>33</v>
      </c>
      <c r="L26" s="28">
        <f t="shared" si="5"/>
        <v>30</v>
      </c>
      <c r="M26" s="28">
        <f t="shared" si="5"/>
        <v>24</v>
      </c>
      <c r="N26" s="29">
        <f t="shared" si="5"/>
        <v>16</v>
      </c>
      <c r="O26" s="7"/>
    </row>
    <row r="27" spans="1:15" ht="13.5" thickBot="1">
      <c r="A27" s="4" t="s">
        <v>6</v>
      </c>
      <c r="B27" s="31"/>
      <c r="C27" s="30">
        <f>E25</f>
        <v>20</v>
      </c>
      <c r="D27" s="30">
        <f t="shared" ref="D27:L27" si="6">F25</f>
        <v>0</v>
      </c>
      <c r="E27" s="30">
        <f t="shared" si="6"/>
        <v>40</v>
      </c>
      <c r="F27" s="30">
        <f t="shared" si="6"/>
        <v>20</v>
      </c>
      <c r="G27" s="30">
        <f t="shared" si="6"/>
        <v>20</v>
      </c>
      <c r="H27" s="30">
        <f t="shared" si="6"/>
        <v>20</v>
      </c>
      <c r="I27" s="30">
        <f t="shared" si="6"/>
        <v>40</v>
      </c>
      <c r="J27" s="30">
        <f t="shared" si="6"/>
        <v>20</v>
      </c>
      <c r="K27" s="30">
        <f t="shared" si="6"/>
        <v>20</v>
      </c>
      <c r="L27" s="30">
        <f t="shared" si="6"/>
        <v>20</v>
      </c>
      <c r="M27" s="34"/>
      <c r="N27" s="35"/>
      <c r="O27" s="7"/>
    </row>
    <row r="28" spans="1:15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5">
      <c r="A29" s="7"/>
    </row>
    <row r="30" spans="1:15">
      <c r="A30" s="52" t="s">
        <v>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5">
      <c r="A31" s="1"/>
    </row>
    <row r="32" spans="1:15">
      <c r="A32" t="s">
        <v>17</v>
      </c>
      <c r="B32" s="6">
        <v>10</v>
      </c>
      <c r="C32" s="5" t="s">
        <v>11</v>
      </c>
    </row>
    <row r="33" spans="1:14">
      <c r="A33" s="10" t="s">
        <v>12</v>
      </c>
      <c r="B33" s="6">
        <v>10</v>
      </c>
      <c r="C33" s="5" t="s">
        <v>11</v>
      </c>
    </row>
    <row r="34" spans="1:14" ht="13.5" thickBot="1">
      <c r="A34" s="10" t="s">
        <v>33</v>
      </c>
      <c r="B34" s="6">
        <v>1</v>
      </c>
      <c r="C34" s="5" t="s">
        <v>14</v>
      </c>
    </row>
    <row r="35" spans="1:14" ht="13.5" thickBot="1">
      <c r="A35" s="8" t="s">
        <v>1</v>
      </c>
      <c r="B35" s="9">
        <v>0</v>
      </c>
      <c r="C35" s="18">
        <v>1</v>
      </c>
      <c r="D35" s="18">
        <v>2</v>
      </c>
      <c r="E35" s="18">
        <v>3</v>
      </c>
      <c r="F35" s="18">
        <v>4</v>
      </c>
      <c r="G35" s="18">
        <v>5</v>
      </c>
      <c r="H35" s="18">
        <v>6</v>
      </c>
      <c r="I35" s="18">
        <v>7</v>
      </c>
      <c r="J35" s="18">
        <v>8</v>
      </c>
      <c r="K35" s="18">
        <v>9</v>
      </c>
      <c r="L35" s="18">
        <v>10</v>
      </c>
      <c r="M35" s="18">
        <v>11</v>
      </c>
      <c r="N35" s="19">
        <v>12</v>
      </c>
    </row>
    <row r="36" spans="1:14">
      <c r="A36" s="63" t="s">
        <v>3</v>
      </c>
      <c r="B36" s="64"/>
      <c r="C36" s="65">
        <v>16</v>
      </c>
      <c r="D36" s="65">
        <v>21</v>
      </c>
      <c r="E36" s="65">
        <v>11</v>
      </c>
      <c r="F36" s="65">
        <v>24</v>
      </c>
      <c r="G36" s="65">
        <v>33</v>
      </c>
      <c r="H36" s="65">
        <v>9</v>
      </c>
      <c r="I36" s="65">
        <v>16</v>
      </c>
      <c r="J36" s="65">
        <v>24</v>
      </c>
      <c r="K36" s="65">
        <v>33</v>
      </c>
      <c r="L36" s="65">
        <v>9</v>
      </c>
      <c r="M36" s="66"/>
      <c r="N36" s="67"/>
    </row>
    <row r="37" spans="1:14">
      <c r="A37" s="72" t="s">
        <v>31</v>
      </c>
      <c r="B37" s="73"/>
      <c r="C37" s="76">
        <f>C13+C20+C27</f>
        <v>40</v>
      </c>
      <c r="D37" s="76">
        <f t="shared" ref="D37:L37" si="7">D13+D20+D27</f>
        <v>40</v>
      </c>
      <c r="E37" s="76">
        <f t="shared" si="7"/>
        <v>40</v>
      </c>
      <c r="F37" s="76">
        <f t="shared" si="7"/>
        <v>60</v>
      </c>
      <c r="G37" s="76">
        <f t="shared" si="7"/>
        <v>60</v>
      </c>
      <c r="H37" s="76">
        <f t="shared" si="7"/>
        <v>60</v>
      </c>
      <c r="I37" s="76">
        <f t="shared" si="7"/>
        <v>40</v>
      </c>
      <c r="J37" s="76">
        <f t="shared" si="7"/>
        <v>60</v>
      </c>
      <c r="K37" s="76">
        <f t="shared" si="7"/>
        <v>60</v>
      </c>
      <c r="L37" s="76">
        <f t="shared" si="7"/>
        <v>20</v>
      </c>
      <c r="M37" s="74"/>
      <c r="N37" s="75"/>
    </row>
    <row r="38" spans="1:14">
      <c r="A38" s="68" t="s">
        <v>10</v>
      </c>
      <c r="B38" s="69">
        <f t="shared" ref="B38:L38" si="8">B13+B20+B27+B36</f>
        <v>0</v>
      </c>
      <c r="C38" s="69">
        <f t="shared" si="8"/>
        <v>56</v>
      </c>
      <c r="D38" s="69">
        <f t="shared" si="8"/>
        <v>61</v>
      </c>
      <c r="E38" s="69">
        <f t="shared" si="8"/>
        <v>51</v>
      </c>
      <c r="F38" s="69">
        <f t="shared" si="8"/>
        <v>84</v>
      </c>
      <c r="G38" s="69">
        <f t="shared" si="8"/>
        <v>93</v>
      </c>
      <c r="H38" s="69">
        <f t="shared" si="8"/>
        <v>69</v>
      </c>
      <c r="I38" s="69">
        <f t="shared" si="8"/>
        <v>56</v>
      </c>
      <c r="J38" s="69">
        <f t="shared" si="8"/>
        <v>84</v>
      </c>
      <c r="K38" s="69">
        <f t="shared" si="8"/>
        <v>93</v>
      </c>
      <c r="L38" s="69">
        <f t="shared" si="8"/>
        <v>29</v>
      </c>
      <c r="M38" s="70"/>
      <c r="N38" s="71"/>
    </row>
    <row r="39" spans="1:14">
      <c r="A39" s="16" t="s">
        <v>4</v>
      </c>
      <c r="B39" s="25"/>
      <c r="C39" s="77">
        <f>IF(B40-C38&lt;$B$33,INT((C38-B40+$B$33)/$B$32+0.99)*$B$32,0)</f>
        <v>30</v>
      </c>
      <c r="D39" s="28">
        <v>30</v>
      </c>
      <c r="E39" s="28">
        <f>IF(D40-E38&lt;$B$33,INT((E38-D40+$B$33)/$B$32+0.99)*$B$32,0)</f>
        <v>80</v>
      </c>
      <c r="F39" s="28">
        <f t="shared" ref="F39:L39" si="9">IF(E40-F38&lt;$B$33,INT((F38-E40+$B$33)/$B$32+0.99)*$B$32,0)</f>
        <v>90</v>
      </c>
      <c r="G39" s="28">
        <f t="shared" si="9"/>
        <v>90</v>
      </c>
      <c r="H39" s="28">
        <f t="shared" si="9"/>
        <v>70</v>
      </c>
      <c r="I39" s="28">
        <f>IF(H40-I38&lt;$B$33,INT((I38-H40+$B$33)/$B$32+0.999)*$B$32,0)</f>
        <v>50</v>
      </c>
      <c r="J39" s="28">
        <f t="shared" si="9"/>
        <v>90</v>
      </c>
      <c r="K39" s="28">
        <f t="shared" si="9"/>
        <v>90</v>
      </c>
      <c r="L39" s="28">
        <f t="shared" si="9"/>
        <v>30</v>
      </c>
      <c r="M39" s="40"/>
      <c r="N39" s="41"/>
    </row>
    <row r="40" spans="1:14">
      <c r="A40" s="16" t="s">
        <v>5</v>
      </c>
      <c r="B40" s="26">
        <v>40</v>
      </c>
      <c r="C40" s="28">
        <f>B40-C38+C39</f>
        <v>14</v>
      </c>
      <c r="D40" s="28">
        <f>C40-D38+D39</f>
        <v>-17</v>
      </c>
      <c r="E40" s="28">
        <f>D40-E38+E39</f>
        <v>12</v>
      </c>
      <c r="F40" s="28">
        <f>E40-F38+F39</f>
        <v>18</v>
      </c>
      <c r="G40" s="28">
        <f t="shared" ref="G40:L40" si="10">F40-G38+G39</f>
        <v>15</v>
      </c>
      <c r="H40" s="28">
        <f t="shared" si="10"/>
        <v>16</v>
      </c>
      <c r="I40" s="28">
        <f t="shared" si="10"/>
        <v>10</v>
      </c>
      <c r="J40" s="28">
        <f t="shared" si="10"/>
        <v>16</v>
      </c>
      <c r="K40" s="28">
        <f t="shared" si="10"/>
        <v>13</v>
      </c>
      <c r="L40" s="28">
        <f t="shared" si="10"/>
        <v>14</v>
      </c>
      <c r="M40" s="40"/>
      <c r="N40" s="41"/>
    </row>
    <row r="41" spans="1:14" ht="13.5" thickBot="1">
      <c r="A41" s="4" t="s">
        <v>21</v>
      </c>
      <c r="B41" s="31"/>
      <c r="C41" s="30">
        <f t="shared" ref="C41:K41" si="11">D39</f>
        <v>30</v>
      </c>
      <c r="D41" s="30">
        <f t="shared" si="11"/>
        <v>80</v>
      </c>
      <c r="E41" s="30">
        <f>F39</f>
        <v>90</v>
      </c>
      <c r="F41" s="30">
        <f>G39</f>
        <v>90</v>
      </c>
      <c r="G41" s="30">
        <f>H39</f>
        <v>70</v>
      </c>
      <c r="H41" s="30">
        <f>I39</f>
        <v>50</v>
      </c>
      <c r="I41" s="30">
        <f t="shared" si="11"/>
        <v>90</v>
      </c>
      <c r="J41" s="30">
        <f t="shared" si="11"/>
        <v>90</v>
      </c>
      <c r="K41" s="30">
        <f t="shared" si="11"/>
        <v>30</v>
      </c>
      <c r="L41" s="42"/>
      <c r="M41" s="42"/>
      <c r="N41" s="43"/>
    </row>
    <row r="42" spans="1:14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4" spans="1:14">
      <c r="A44" s="52" t="s">
        <v>25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>
      <c r="A45" s="1"/>
    </row>
    <row r="46" spans="1:14">
      <c r="A46" s="51" t="s">
        <v>7</v>
      </c>
    </row>
    <row r="47" spans="1:14">
      <c r="A47" s="1"/>
    </row>
    <row r="48" spans="1:14">
      <c r="A48" s="10" t="s">
        <v>34</v>
      </c>
      <c r="B48" s="6">
        <v>50</v>
      </c>
      <c r="C48" s="5" t="s">
        <v>11</v>
      </c>
    </row>
    <row r="49" spans="1:14">
      <c r="A49" s="10" t="s">
        <v>35</v>
      </c>
      <c r="B49" s="6">
        <v>2</v>
      </c>
      <c r="C49" s="5" t="s">
        <v>13</v>
      </c>
    </row>
    <row r="50" spans="1:14">
      <c r="A50" s="10" t="s">
        <v>12</v>
      </c>
      <c r="B50" s="6">
        <v>20</v>
      </c>
      <c r="C50" s="5" t="s">
        <v>11</v>
      </c>
    </row>
    <row r="51" spans="1:14" ht="13.5" thickBot="1">
      <c r="A51" s="1"/>
    </row>
    <row r="52" spans="1:14" ht="13.5" thickBot="1">
      <c r="A52" s="8" t="s">
        <v>1</v>
      </c>
      <c r="B52" s="9">
        <v>0</v>
      </c>
      <c r="C52" s="18">
        <v>1</v>
      </c>
      <c r="D52" s="18">
        <v>2</v>
      </c>
      <c r="E52" s="18">
        <v>3</v>
      </c>
      <c r="F52" s="18">
        <v>4</v>
      </c>
      <c r="G52" s="18">
        <v>5</v>
      </c>
      <c r="H52" s="18">
        <v>6</v>
      </c>
      <c r="I52" s="18">
        <v>7</v>
      </c>
      <c r="J52" s="18">
        <v>8</v>
      </c>
      <c r="K52" s="18">
        <v>9</v>
      </c>
      <c r="L52" s="18">
        <v>10</v>
      </c>
      <c r="M52" s="18">
        <v>11</v>
      </c>
      <c r="N52" s="19">
        <v>12</v>
      </c>
    </row>
    <row r="53" spans="1:14">
      <c r="A53" s="14" t="s">
        <v>10</v>
      </c>
      <c r="B53" s="24"/>
      <c r="C53" s="44">
        <f>C41</f>
        <v>30</v>
      </c>
      <c r="D53" s="44">
        <f t="shared" ref="D53:K53" si="12">D41</f>
        <v>80</v>
      </c>
      <c r="E53" s="44">
        <f>E41</f>
        <v>90</v>
      </c>
      <c r="F53" s="44">
        <f>F41</f>
        <v>90</v>
      </c>
      <c r="G53" s="44">
        <f>G41</f>
        <v>70</v>
      </c>
      <c r="H53" s="44">
        <f>H41</f>
        <v>50</v>
      </c>
      <c r="I53" s="44">
        <f t="shared" si="12"/>
        <v>90</v>
      </c>
      <c r="J53" s="44">
        <f t="shared" si="12"/>
        <v>90</v>
      </c>
      <c r="K53" s="44">
        <f t="shared" si="12"/>
        <v>30</v>
      </c>
      <c r="L53" s="45"/>
      <c r="M53" s="45"/>
      <c r="N53" s="46"/>
    </row>
    <row r="54" spans="1:14">
      <c r="A54" s="16" t="s">
        <v>4</v>
      </c>
      <c r="B54" s="25"/>
      <c r="C54" s="22">
        <f>50</f>
        <v>50</v>
      </c>
      <c r="D54" s="77">
        <f t="shared" ref="D54:K54" si="13">IF(C55-D53&lt;$B$50,INT((D53-C55+$B$50)/$B$48+0.99)*$B$48,0)</f>
        <v>50</v>
      </c>
      <c r="E54" s="28">
        <f t="shared" si="13"/>
        <v>100</v>
      </c>
      <c r="F54" s="28">
        <f t="shared" si="13"/>
        <v>50</v>
      </c>
      <c r="G54" s="28">
        <f t="shared" si="13"/>
        <v>100</v>
      </c>
      <c r="H54" s="28">
        <f t="shared" si="13"/>
        <v>50</v>
      </c>
      <c r="I54" s="28">
        <f t="shared" si="13"/>
        <v>100</v>
      </c>
      <c r="J54" s="28">
        <f t="shared" si="13"/>
        <v>50</v>
      </c>
      <c r="K54" s="28">
        <f t="shared" si="13"/>
        <v>50</v>
      </c>
      <c r="L54" s="47"/>
      <c r="M54" s="47"/>
      <c r="N54" s="48"/>
    </row>
    <row r="55" spans="1:14">
      <c r="A55" s="16" t="s">
        <v>5</v>
      </c>
      <c r="B55" s="26">
        <v>65</v>
      </c>
      <c r="C55" s="28">
        <f t="shared" ref="C55:K55" si="14">B55-C53+C54</f>
        <v>85</v>
      </c>
      <c r="D55" s="28">
        <f t="shared" si="14"/>
        <v>55</v>
      </c>
      <c r="E55" s="28">
        <f t="shared" si="14"/>
        <v>65</v>
      </c>
      <c r="F55" s="28">
        <f t="shared" si="14"/>
        <v>25</v>
      </c>
      <c r="G55" s="28">
        <f t="shared" si="14"/>
        <v>55</v>
      </c>
      <c r="H55" s="28">
        <f t="shared" si="14"/>
        <v>55</v>
      </c>
      <c r="I55" s="28">
        <f t="shared" si="14"/>
        <v>65</v>
      </c>
      <c r="J55" s="28">
        <f t="shared" si="14"/>
        <v>25</v>
      </c>
      <c r="K55" s="28">
        <f t="shared" si="14"/>
        <v>45</v>
      </c>
      <c r="L55" s="47"/>
      <c r="M55" s="47"/>
      <c r="N55" s="48"/>
    </row>
    <row r="56" spans="1:14" ht="13.5" thickBot="1">
      <c r="A56" s="4" t="s">
        <v>6</v>
      </c>
      <c r="B56" s="31">
        <f>D54</f>
        <v>50</v>
      </c>
      <c r="C56" s="30">
        <f>I54</f>
        <v>100</v>
      </c>
      <c r="D56" s="30">
        <f>J54</f>
        <v>50</v>
      </c>
      <c r="E56" s="30">
        <f>G54</f>
        <v>100</v>
      </c>
      <c r="F56" s="30">
        <f>H54</f>
        <v>50</v>
      </c>
      <c r="G56" s="30">
        <f>I54</f>
        <v>100</v>
      </c>
      <c r="H56" s="30">
        <f>J54</f>
        <v>50</v>
      </c>
      <c r="I56" s="30">
        <f>K54</f>
        <v>50</v>
      </c>
      <c r="J56" s="34"/>
      <c r="K56" s="34"/>
      <c r="L56" s="49"/>
      <c r="M56" s="49"/>
      <c r="N56" s="50"/>
    </row>
    <row r="57" spans="1:14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51" t="s">
        <v>8</v>
      </c>
    </row>
    <row r="59" spans="1:14">
      <c r="A59" s="1"/>
    </row>
    <row r="60" spans="1:14">
      <c r="A60" s="10" t="s">
        <v>34</v>
      </c>
      <c r="B60" s="6">
        <v>50</v>
      </c>
      <c r="C60" s="5" t="s">
        <v>11</v>
      </c>
    </row>
    <row r="61" spans="1:14">
      <c r="A61" s="10" t="s">
        <v>35</v>
      </c>
      <c r="B61" s="6">
        <v>3</v>
      </c>
      <c r="C61" s="5" t="s">
        <v>13</v>
      </c>
      <c r="F61" s="56" t="s">
        <v>27</v>
      </c>
      <c r="G61" s="57"/>
      <c r="H61" s="57"/>
      <c r="I61" s="57"/>
      <c r="J61" s="57"/>
      <c r="K61" s="57"/>
    </row>
    <row r="62" spans="1:14">
      <c r="A62" s="10" t="s">
        <v>12</v>
      </c>
      <c r="B62" s="6">
        <v>20</v>
      </c>
      <c r="C62" s="5" t="s">
        <v>11</v>
      </c>
    </row>
    <row r="63" spans="1:14" ht="13.5" thickBot="1">
      <c r="A63" s="1"/>
    </row>
    <row r="64" spans="1:14" ht="13.5" thickBot="1">
      <c r="A64" s="8" t="s">
        <v>1</v>
      </c>
      <c r="B64" s="9">
        <v>0</v>
      </c>
      <c r="C64" s="18">
        <v>1</v>
      </c>
      <c r="D64" s="18">
        <v>2</v>
      </c>
      <c r="E64" s="18">
        <v>3</v>
      </c>
      <c r="F64" s="18">
        <v>4</v>
      </c>
      <c r="G64" s="18">
        <v>5</v>
      </c>
      <c r="H64" s="18">
        <v>6</v>
      </c>
      <c r="I64" s="18">
        <v>7</v>
      </c>
      <c r="J64" s="18">
        <v>8</v>
      </c>
      <c r="K64" s="18">
        <v>9</v>
      </c>
      <c r="L64" s="18">
        <v>10</v>
      </c>
      <c r="M64" s="18">
        <v>11</v>
      </c>
      <c r="N64" s="19">
        <v>12</v>
      </c>
    </row>
    <row r="65" spans="1:14">
      <c r="A65" s="14" t="s">
        <v>10</v>
      </c>
      <c r="B65" s="15"/>
      <c r="C65" s="44">
        <f t="shared" ref="C65:K65" si="15">C41</f>
        <v>30</v>
      </c>
      <c r="D65" s="44">
        <f t="shared" si="15"/>
        <v>80</v>
      </c>
      <c r="E65" s="44">
        <f t="shared" si="15"/>
        <v>90</v>
      </c>
      <c r="F65" s="44">
        <f t="shared" si="15"/>
        <v>90</v>
      </c>
      <c r="G65" s="44">
        <f t="shared" si="15"/>
        <v>70</v>
      </c>
      <c r="H65" s="44">
        <f t="shared" si="15"/>
        <v>50</v>
      </c>
      <c r="I65" s="44">
        <f t="shared" si="15"/>
        <v>90</v>
      </c>
      <c r="J65" s="44">
        <f t="shared" si="15"/>
        <v>90</v>
      </c>
      <c r="K65" s="44">
        <f t="shared" si="15"/>
        <v>30</v>
      </c>
      <c r="L65" s="38"/>
      <c r="M65" s="38"/>
      <c r="N65" s="39"/>
    </row>
    <row r="66" spans="1:14">
      <c r="A66" s="16" t="s">
        <v>4</v>
      </c>
      <c r="B66" s="17"/>
      <c r="C66" s="22">
        <v>0</v>
      </c>
      <c r="D66" s="22">
        <v>200</v>
      </c>
      <c r="E66" s="28">
        <f>IF(D67-E65&lt;$B$62,INT((E65-D67+$B$62)/$B$60+0.99)*$B$60,0)</f>
        <v>0</v>
      </c>
      <c r="F66" s="28">
        <f t="shared" ref="F66:K66" si="16">IF(E67-F65&lt;$B$62,INT((F65-E67+$B$62)/$B$60+0.99)*$B$60,0)</f>
        <v>100</v>
      </c>
      <c r="G66" s="28">
        <f t="shared" si="16"/>
        <v>50</v>
      </c>
      <c r="H66" s="28">
        <f t="shared" si="16"/>
        <v>50</v>
      </c>
      <c r="I66" s="28">
        <f t="shared" si="16"/>
        <v>100</v>
      </c>
      <c r="J66" s="28">
        <f t="shared" si="16"/>
        <v>100</v>
      </c>
      <c r="K66" s="28">
        <f t="shared" si="16"/>
        <v>50</v>
      </c>
      <c r="L66" s="40"/>
      <c r="M66" s="40"/>
      <c r="N66" s="41"/>
    </row>
    <row r="67" spans="1:14">
      <c r="A67" s="16" t="s">
        <v>5</v>
      </c>
      <c r="B67" s="23">
        <v>35</v>
      </c>
      <c r="C67" s="28">
        <f t="shared" ref="C67:K67" si="17">B67-C65+C66</f>
        <v>5</v>
      </c>
      <c r="D67" s="28">
        <f t="shared" si="17"/>
        <v>125</v>
      </c>
      <c r="E67" s="28">
        <f t="shared" si="17"/>
        <v>35</v>
      </c>
      <c r="F67" s="28">
        <f t="shared" si="17"/>
        <v>45</v>
      </c>
      <c r="G67" s="28">
        <f t="shared" si="17"/>
        <v>25</v>
      </c>
      <c r="H67" s="28">
        <f t="shared" si="17"/>
        <v>25</v>
      </c>
      <c r="I67" s="28">
        <f t="shared" si="17"/>
        <v>35</v>
      </c>
      <c r="J67" s="28">
        <f t="shared" si="17"/>
        <v>45</v>
      </c>
      <c r="K67" s="28">
        <f t="shared" si="17"/>
        <v>65</v>
      </c>
      <c r="L67" s="40"/>
      <c r="M67" s="40"/>
      <c r="N67" s="41"/>
    </row>
    <row r="68" spans="1:14" ht="13.5" thickBot="1">
      <c r="A68" s="4" t="s">
        <v>6</v>
      </c>
      <c r="B68" s="31">
        <f>E66</f>
        <v>0</v>
      </c>
      <c r="C68" s="55">
        <f t="shared" ref="C68:H68" si="18">F66</f>
        <v>100</v>
      </c>
      <c r="D68" s="55">
        <f t="shared" si="18"/>
        <v>50</v>
      </c>
      <c r="E68" s="55">
        <f t="shared" si="18"/>
        <v>50</v>
      </c>
      <c r="F68" s="55">
        <f t="shared" si="18"/>
        <v>100</v>
      </c>
      <c r="G68" s="55">
        <f t="shared" si="18"/>
        <v>100</v>
      </c>
      <c r="H68" s="55">
        <f t="shared" si="18"/>
        <v>50</v>
      </c>
      <c r="I68" s="34"/>
      <c r="J68" s="34"/>
      <c r="K68" s="34"/>
      <c r="L68" s="42"/>
      <c r="M68" s="42"/>
      <c r="N68" s="43"/>
    </row>
    <row r="69" spans="1:14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51" t="s">
        <v>9</v>
      </c>
    </row>
    <row r="71" spans="1:14">
      <c r="A71" s="1"/>
    </row>
    <row r="72" spans="1:14">
      <c r="A72" s="10" t="s">
        <v>34</v>
      </c>
      <c r="B72" s="6">
        <v>100</v>
      </c>
      <c r="C72" s="5" t="s">
        <v>11</v>
      </c>
    </row>
    <row r="73" spans="1:14">
      <c r="A73" s="10" t="s">
        <v>35</v>
      </c>
      <c r="B73" s="6">
        <v>4</v>
      </c>
      <c r="C73" s="5" t="s">
        <v>13</v>
      </c>
      <c r="F73" s="56" t="s">
        <v>28</v>
      </c>
    </row>
    <row r="74" spans="1:14">
      <c r="A74" s="10" t="s">
        <v>12</v>
      </c>
      <c r="B74" s="6">
        <v>40</v>
      </c>
      <c r="C74" s="5" t="s">
        <v>11</v>
      </c>
    </row>
    <row r="75" spans="1:14" ht="13.5" thickBot="1">
      <c r="A75" s="1"/>
    </row>
    <row r="76" spans="1:14" ht="13.5" thickBot="1">
      <c r="A76" s="8" t="s">
        <v>1</v>
      </c>
      <c r="B76" s="9">
        <v>0</v>
      </c>
      <c r="C76" s="18">
        <v>1</v>
      </c>
      <c r="D76" s="18">
        <v>2</v>
      </c>
      <c r="E76" s="18">
        <v>3</v>
      </c>
      <c r="F76" s="18">
        <v>4</v>
      </c>
      <c r="G76" s="18">
        <v>5</v>
      </c>
      <c r="H76" s="18">
        <v>6</v>
      </c>
      <c r="I76" s="18">
        <v>7</v>
      </c>
      <c r="J76" s="18">
        <v>8</v>
      </c>
      <c r="K76" s="18">
        <v>9</v>
      </c>
      <c r="L76" s="18">
        <v>10</v>
      </c>
      <c r="M76" s="18">
        <v>11</v>
      </c>
      <c r="N76" s="19">
        <v>12</v>
      </c>
    </row>
    <row r="77" spans="1:14">
      <c r="A77" s="14" t="s">
        <v>10</v>
      </c>
      <c r="B77" s="15"/>
      <c r="C77" s="44">
        <f>C41</f>
        <v>30</v>
      </c>
      <c r="D77" s="44">
        <f t="shared" ref="D77:K77" si="19">D41</f>
        <v>80</v>
      </c>
      <c r="E77" s="44">
        <f>E41</f>
        <v>90</v>
      </c>
      <c r="F77" s="44">
        <f>F41</f>
        <v>90</v>
      </c>
      <c r="G77" s="44">
        <f>G41</f>
        <v>70</v>
      </c>
      <c r="H77" s="44">
        <f>H41</f>
        <v>50</v>
      </c>
      <c r="I77" s="44">
        <f t="shared" si="19"/>
        <v>90</v>
      </c>
      <c r="J77" s="44">
        <f t="shared" si="19"/>
        <v>90</v>
      </c>
      <c r="K77" s="44">
        <f t="shared" si="19"/>
        <v>30</v>
      </c>
      <c r="L77" s="38"/>
      <c r="M77" s="38"/>
      <c r="N77" s="39"/>
    </row>
    <row r="78" spans="1:14">
      <c r="A78" s="16" t="s">
        <v>4</v>
      </c>
      <c r="B78" s="17"/>
      <c r="C78" s="22">
        <v>0</v>
      </c>
      <c r="D78" s="22">
        <v>100</v>
      </c>
      <c r="E78" s="22">
        <f>100</f>
        <v>100</v>
      </c>
      <c r="F78" s="77">
        <f t="shared" ref="F78:K78" si="20">IF(E79-F77&lt;$B$74,INT((F77-E79+$B$74)/$B$72+0.99)*$B$72,0)</f>
        <v>100</v>
      </c>
      <c r="G78" s="28">
        <f t="shared" si="20"/>
        <v>100</v>
      </c>
      <c r="H78" s="28">
        <f t="shared" si="20"/>
        <v>0</v>
      </c>
      <c r="I78" s="28">
        <f t="shared" si="20"/>
        <v>100</v>
      </c>
      <c r="J78" s="28">
        <f t="shared" si="20"/>
        <v>100</v>
      </c>
      <c r="K78" s="28">
        <f t="shared" si="20"/>
        <v>0</v>
      </c>
      <c r="L78" s="40"/>
      <c r="M78" s="40"/>
      <c r="N78" s="41"/>
    </row>
    <row r="79" spans="1:14">
      <c r="A79" s="16" t="s">
        <v>5</v>
      </c>
      <c r="B79" s="23">
        <v>75</v>
      </c>
      <c r="C79" s="28">
        <f t="shared" ref="C79:K79" si="21">B79-C77+C78</f>
        <v>45</v>
      </c>
      <c r="D79" s="28">
        <f t="shared" si="21"/>
        <v>65</v>
      </c>
      <c r="E79" s="28">
        <f t="shared" si="21"/>
        <v>75</v>
      </c>
      <c r="F79" s="28">
        <f t="shared" si="21"/>
        <v>85</v>
      </c>
      <c r="G79" s="28">
        <f t="shared" si="21"/>
        <v>115</v>
      </c>
      <c r="H79" s="28">
        <f t="shared" si="21"/>
        <v>65</v>
      </c>
      <c r="I79" s="28">
        <f t="shared" si="21"/>
        <v>75</v>
      </c>
      <c r="J79" s="28">
        <f t="shared" si="21"/>
        <v>85</v>
      </c>
      <c r="K79" s="28">
        <f t="shared" si="21"/>
        <v>55</v>
      </c>
      <c r="L79" s="40"/>
      <c r="M79" s="40"/>
      <c r="N79" s="41"/>
    </row>
    <row r="80" spans="1:14" ht="13.5" thickBot="1">
      <c r="A80" s="4" t="s">
        <v>6</v>
      </c>
      <c r="B80" s="55"/>
      <c r="C80" s="55">
        <f>G78</f>
        <v>100</v>
      </c>
      <c r="D80" s="55">
        <f>H78</f>
        <v>0</v>
      </c>
      <c r="E80" s="55">
        <f>I78</f>
        <v>100</v>
      </c>
      <c r="F80" s="55">
        <f>J78</f>
        <v>100</v>
      </c>
      <c r="G80" s="55">
        <f>K78</f>
        <v>0</v>
      </c>
      <c r="H80" s="42"/>
      <c r="I80" s="42"/>
      <c r="J80" s="42"/>
      <c r="K80" s="42"/>
      <c r="L80" s="42"/>
      <c r="M80" s="42"/>
      <c r="N80" s="43"/>
    </row>
    <row r="81" spans="1:14">
      <c r="A81" s="7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</sheetData>
  <phoneticPr fontId="0" type="noConversion"/>
  <pageMargins left="0.78740157480314965" right="0.78740157480314965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80"/>
  <sheetViews>
    <sheetView topLeftCell="A49" workbookViewId="0">
      <selection activeCell="H13" sqref="H13"/>
    </sheetView>
  </sheetViews>
  <sheetFormatPr baseColWidth="10" defaultRowHeight="12.75"/>
  <cols>
    <col min="1" max="1" width="20.28515625" customWidth="1"/>
    <col min="2" max="14" width="6.7109375" style="2" customWidth="1"/>
  </cols>
  <sheetData>
    <row r="1" spans="1:14" ht="20.25">
      <c r="A1" s="13" t="s">
        <v>26</v>
      </c>
    </row>
    <row r="3" spans="1:14">
      <c r="A3" s="52" t="s">
        <v>23</v>
      </c>
      <c r="B3" s="54"/>
      <c r="C3" s="54"/>
      <c r="D3" s="54"/>
      <c r="E3" s="54"/>
      <c r="F3" s="54"/>
      <c r="G3" s="53"/>
      <c r="H3" s="53"/>
      <c r="I3" s="53"/>
      <c r="J3" s="53"/>
      <c r="K3" s="53"/>
      <c r="L3" s="53"/>
      <c r="M3" s="53"/>
      <c r="N3" s="53"/>
    </row>
    <row r="4" spans="1:14">
      <c r="A4" s="1"/>
      <c r="E4"/>
      <c r="H4" s="6"/>
      <c r="I4"/>
      <c r="L4" s="6"/>
      <c r="M4" s="5"/>
    </row>
    <row r="5" spans="1:14">
      <c r="A5" s="10" t="s">
        <v>20</v>
      </c>
      <c r="B5" s="6">
        <v>20</v>
      </c>
      <c r="C5" s="5" t="s">
        <v>11</v>
      </c>
      <c r="H5" s="6"/>
      <c r="L5" s="6"/>
      <c r="M5" s="5"/>
    </row>
    <row r="6" spans="1:14">
      <c r="A6" s="10" t="s">
        <v>12</v>
      </c>
      <c r="B6" s="6">
        <v>15</v>
      </c>
      <c r="C6" s="5" t="s">
        <v>11</v>
      </c>
      <c r="H6" s="6"/>
      <c r="L6" s="6"/>
      <c r="M6" s="5"/>
    </row>
    <row r="8" spans="1:14" ht="13.5" thickBot="1">
      <c r="A8" s="51" t="s">
        <v>2</v>
      </c>
    </row>
    <row r="9" spans="1:14" ht="13.5" thickBot="1">
      <c r="A9" s="8" t="s">
        <v>1</v>
      </c>
      <c r="B9" s="9">
        <v>0</v>
      </c>
      <c r="C9" s="18">
        <v>1</v>
      </c>
      <c r="D9" s="18">
        <v>2</v>
      </c>
      <c r="E9" s="18">
        <v>3</v>
      </c>
      <c r="F9" s="18">
        <v>4</v>
      </c>
      <c r="G9" s="18">
        <v>5</v>
      </c>
      <c r="H9" s="18">
        <v>6</v>
      </c>
      <c r="I9" s="18">
        <v>7</v>
      </c>
      <c r="J9" s="18">
        <v>8</v>
      </c>
      <c r="K9" s="18">
        <v>9</v>
      </c>
      <c r="L9" s="18">
        <v>10</v>
      </c>
      <c r="M9" s="18">
        <v>11</v>
      </c>
      <c r="N9" s="19">
        <v>12</v>
      </c>
    </row>
    <row r="10" spans="1:14">
      <c r="A10" s="14" t="s">
        <v>3</v>
      </c>
      <c r="B10" s="15"/>
      <c r="C10" s="20">
        <v>10</v>
      </c>
      <c r="D10" s="20">
        <v>12</v>
      </c>
      <c r="E10" s="20">
        <v>24</v>
      </c>
      <c r="F10" s="20">
        <v>19</v>
      </c>
      <c r="G10" s="20">
        <v>7</v>
      </c>
      <c r="H10" s="20">
        <v>22</v>
      </c>
      <c r="I10" s="20">
        <v>24</v>
      </c>
      <c r="J10" s="20">
        <v>15</v>
      </c>
      <c r="K10" s="20">
        <v>9</v>
      </c>
      <c r="L10" s="20">
        <v>19</v>
      </c>
      <c r="M10" s="20">
        <v>16</v>
      </c>
      <c r="N10" s="21">
        <v>15</v>
      </c>
    </row>
    <row r="11" spans="1:14">
      <c r="A11" s="16" t="s">
        <v>4</v>
      </c>
      <c r="B11" s="17"/>
      <c r="C11" s="22">
        <v>20</v>
      </c>
      <c r="D11" s="77">
        <f>IF(C12-D10&lt;$B$6,INT((D10-C12+$B$6)/$B$5+0.99)*$B$5,0)</f>
        <v>0</v>
      </c>
      <c r="E11" s="28">
        <f>IF(D12-E10&lt;$B$6,INT((E10-D12+$B$6)/$B$5+0.99)*$B$5,0)</f>
        <v>20</v>
      </c>
      <c r="F11" s="28">
        <f>IF(E12-F10&lt;$B$6,INT((F10-E12+$B$6)/$B$5+0.99)*$B$5,0)</f>
        <v>20</v>
      </c>
      <c r="G11" s="28">
        <f>IF(F12-G10&lt;$B$6,INT((G10-F12+$B$6)/$B$5+0.99)*$B$5,0)</f>
        <v>0</v>
      </c>
      <c r="H11" s="28">
        <f>IF(G12-H10&lt;$B$6,INT((H10-G12+$B$6)/$B$5+0.99)*$B$5,0)</f>
        <v>40</v>
      </c>
      <c r="I11" s="28">
        <v>0</v>
      </c>
      <c r="J11" s="28">
        <v>40</v>
      </c>
      <c r="K11" s="28">
        <f>IF(J12-K10&lt;$B$6,INT((K10-J12+$B$6)/$B$5+0.99)*$B$5,0)</f>
        <v>0</v>
      </c>
      <c r="L11" s="28">
        <f>IF(K12-L10&lt;$B$6,INT((L10-K12+$B$6)/$B$5+0.99)*$B$5,0)</f>
        <v>20</v>
      </c>
      <c r="M11" s="28">
        <f>IF(L12-M10&lt;$B$6,INT((M10-L12+$B$6)/$B$5+0.99)*$B$5,0)</f>
        <v>20</v>
      </c>
      <c r="N11" s="29">
        <f>IF(M12-N10&lt;$B$6,INT((N10-M12+$B$6)/$B$5+0.99)*$B$5,0)</f>
        <v>0</v>
      </c>
    </row>
    <row r="12" spans="1:14">
      <c r="A12" s="16" t="s">
        <v>5</v>
      </c>
      <c r="B12" s="23">
        <v>27</v>
      </c>
      <c r="C12" s="28">
        <f t="shared" ref="C12:N12" si="0">B12-C10+C11</f>
        <v>37</v>
      </c>
      <c r="D12" s="28">
        <f t="shared" si="0"/>
        <v>25</v>
      </c>
      <c r="E12" s="28">
        <f t="shared" si="0"/>
        <v>21</v>
      </c>
      <c r="F12" s="28">
        <f t="shared" si="0"/>
        <v>22</v>
      </c>
      <c r="G12" s="28">
        <f t="shared" si="0"/>
        <v>15</v>
      </c>
      <c r="H12" s="28">
        <f t="shared" si="0"/>
        <v>33</v>
      </c>
      <c r="I12" s="28">
        <f t="shared" si="0"/>
        <v>9</v>
      </c>
      <c r="J12" s="28">
        <f t="shared" si="0"/>
        <v>34</v>
      </c>
      <c r="K12" s="28">
        <f t="shared" si="0"/>
        <v>25</v>
      </c>
      <c r="L12" s="28">
        <f t="shared" si="0"/>
        <v>26</v>
      </c>
      <c r="M12" s="28">
        <f t="shared" si="0"/>
        <v>30</v>
      </c>
      <c r="N12" s="29">
        <f t="shared" si="0"/>
        <v>15</v>
      </c>
    </row>
    <row r="13" spans="1:14" ht="13.5" thickBot="1">
      <c r="A13" s="4" t="s">
        <v>6</v>
      </c>
      <c r="B13" s="31"/>
      <c r="C13" s="30">
        <f>E11</f>
        <v>20</v>
      </c>
      <c r="D13" s="30">
        <f t="shared" ref="D13:L13" si="1">F11</f>
        <v>20</v>
      </c>
      <c r="E13" s="30">
        <f t="shared" si="1"/>
        <v>0</v>
      </c>
      <c r="F13" s="30">
        <f t="shared" si="1"/>
        <v>40</v>
      </c>
      <c r="G13" s="30">
        <f t="shared" si="1"/>
        <v>0</v>
      </c>
      <c r="H13" s="30">
        <f t="shared" si="1"/>
        <v>40</v>
      </c>
      <c r="I13" s="30">
        <f t="shared" si="1"/>
        <v>0</v>
      </c>
      <c r="J13" s="30">
        <f t="shared" si="1"/>
        <v>20</v>
      </c>
      <c r="K13" s="30">
        <f t="shared" si="1"/>
        <v>20</v>
      </c>
      <c r="L13" s="30">
        <f t="shared" si="1"/>
        <v>0</v>
      </c>
      <c r="M13" s="32"/>
      <c r="N13" s="33"/>
    </row>
    <row r="15" spans="1:14" ht="13.5" thickBot="1">
      <c r="A15" s="51" t="s">
        <v>22</v>
      </c>
    </row>
    <row r="16" spans="1:14" ht="13.5" thickBot="1">
      <c r="A16" s="8" t="s">
        <v>1</v>
      </c>
      <c r="B16" s="9">
        <v>0</v>
      </c>
      <c r="C16" s="18">
        <v>1</v>
      </c>
      <c r="D16" s="18">
        <v>2</v>
      </c>
      <c r="E16" s="18">
        <v>3</v>
      </c>
      <c r="F16" s="18">
        <v>4</v>
      </c>
      <c r="G16" s="18">
        <v>5</v>
      </c>
      <c r="H16" s="18">
        <v>6</v>
      </c>
      <c r="I16" s="18">
        <v>7</v>
      </c>
      <c r="J16" s="18">
        <v>8</v>
      </c>
      <c r="K16" s="18">
        <v>9</v>
      </c>
      <c r="L16" s="18">
        <v>10</v>
      </c>
      <c r="M16" s="18">
        <v>11</v>
      </c>
      <c r="N16" s="19">
        <v>12</v>
      </c>
    </row>
    <row r="17" spans="1:15">
      <c r="A17" s="14" t="s">
        <v>3</v>
      </c>
      <c r="B17" s="15"/>
      <c r="C17" s="20">
        <v>3</v>
      </c>
      <c r="D17" s="20">
        <v>9</v>
      </c>
      <c r="E17" s="20">
        <v>11</v>
      </c>
      <c r="F17" s="20">
        <v>8</v>
      </c>
      <c r="G17" s="20">
        <v>6</v>
      </c>
      <c r="H17" s="20">
        <v>5</v>
      </c>
      <c r="I17" s="20">
        <v>16</v>
      </c>
      <c r="J17" s="20">
        <v>8</v>
      </c>
      <c r="K17" s="20">
        <v>18</v>
      </c>
      <c r="L17" s="20">
        <v>15</v>
      </c>
      <c r="M17" s="20">
        <v>12</v>
      </c>
      <c r="N17" s="21">
        <v>14</v>
      </c>
    </row>
    <row r="18" spans="1:15">
      <c r="A18" s="16" t="s">
        <v>4</v>
      </c>
      <c r="B18" s="17"/>
      <c r="C18" s="22">
        <v>20</v>
      </c>
      <c r="D18" s="77">
        <f t="shared" ref="D18:N18" si="2">IF(C19-D17&lt;$B$6,INT((D17-C19+$B$6)/$B$5+0.99)*$B$5,0)</f>
        <v>0</v>
      </c>
      <c r="E18" s="28">
        <f t="shared" si="2"/>
        <v>0</v>
      </c>
      <c r="F18" s="28">
        <v>0</v>
      </c>
      <c r="G18" s="28">
        <f t="shared" si="2"/>
        <v>20</v>
      </c>
      <c r="H18" s="28">
        <f t="shared" si="2"/>
        <v>0</v>
      </c>
      <c r="I18" s="28">
        <f t="shared" si="2"/>
        <v>20</v>
      </c>
      <c r="J18" s="28">
        <f t="shared" si="2"/>
        <v>20</v>
      </c>
      <c r="K18" s="28">
        <f t="shared" si="2"/>
        <v>0</v>
      </c>
      <c r="L18" s="28">
        <f t="shared" si="2"/>
        <v>20</v>
      </c>
      <c r="M18" s="28">
        <f t="shared" si="2"/>
        <v>20</v>
      </c>
      <c r="N18" s="29">
        <f t="shared" si="2"/>
        <v>0</v>
      </c>
    </row>
    <row r="19" spans="1:15">
      <c r="A19" s="16" t="s">
        <v>5</v>
      </c>
      <c r="B19" s="23">
        <v>20</v>
      </c>
      <c r="C19" s="28">
        <f t="shared" ref="C19:N19" si="3">B19-C17+C18</f>
        <v>37</v>
      </c>
      <c r="D19" s="28">
        <f t="shared" si="3"/>
        <v>28</v>
      </c>
      <c r="E19" s="28">
        <f t="shared" si="3"/>
        <v>17</v>
      </c>
      <c r="F19" s="28">
        <f t="shared" si="3"/>
        <v>9</v>
      </c>
      <c r="G19" s="28">
        <f t="shared" si="3"/>
        <v>23</v>
      </c>
      <c r="H19" s="28">
        <f t="shared" si="3"/>
        <v>18</v>
      </c>
      <c r="I19" s="28">
        <f t="shared" si="3"/>
        <v>22</v>
      </c>
      <c r="J19" s="28">
        <f t="shared" si="3"/>
        <v>34</v>
      </c>
      <c r="K19" s="28">
        <f t="shared" si="3"/>
        <v>16</v>
      </c>
      <c r="L19" s="28">
        <f t="shared" si="3"/>
        <v>21</v>
      </c>
      <c r="M19" s="28">
        <f t="shared" si="3"/>
        <v>29</v>
      </c>
      <c r="N19" s="29">
        <f t="shared" si="3"/>
        <v>15</v>
      </c>
    </row>
    <row r="20" spans="1:15" ht="13.5" thickBot="1">
      <c r="A20" s="4" t="s">
        <v>6</v>
      </c>
      <c r="B20" s="31"/>
      <c r="C20" s="30">
        <f>E18</f>
        <v>0</v>
      </c>
      <c r="D20" s="30">
        <f t="shared" ref="D20:L20" si="4">F18</f>
        <v>0</v>
      </c>
      <c r="E20" s="30">
        <f t="shared" si="4"/>
        <v>20</v>
      </c>
      <c r="F20" s="30">
        <f t="shared" si="4"/>
        <v>0</v>
      </c>
      <c r="G20" s="30">
        <f t="shared" si="4"/>
        <v>20</v>
      </c>
      <c r="H20" s="30">
        <f t="shared" si="4"/>
        <v>20</v>
      </c>
      <c r="I20" s="30">
        <f t="shared" si="4"/>
        <v>0</v>
      </c>
      <c r="J20" s="30">
        <f t="shared" si="4"/>
        <v>20</v>
      </c>
      <c r="K20" s="30">
        <f t="shared" si="4"/>
        <v>20</v>
      </c>
      <c r="L20" s="30">
        <f t="shared" si="4"/>
        <v>0</v>
      </c>
      <c r="M20" s="32"/>
      <c r="N20" s="33"/>
    </row>
    <row r="22" spans="1:15" ht="13.5" thickBot="1">
      <c r="A22" s="51" t="s">
        <v>0</v>
      </c>
    </row>
    <row r="23" spans="1:15" ht="13.5" thickBot="1">
      <c r="A23" s="8" t="s">
        <v>1</v>
      </c>
      <c r="B23" s="9">
        <v>0</v>
      </c>
      <c r="C23" s="18">
        <v>1</v>
      </c>
      <c r="D23" s="18">
        <v>2</v>
      </c>
      <c r="E23" s="18">
        <v>3</v>
      </c>
      <c r="F23" s="18">
        <v>4</v>
      </c>
      <c r="G23" s="18">
        <v>5</v>
      </c>
      <c r="H23" s="18">
        <v>6</v>
      </c>
      <c r="I23" s="18">
        <v>7</v>
      </c>
      <c r="J23" s="18">
        <v>8</v>
      </c>
      <c r="K23" s="18">
        <v>9</v>
      </c>
      <c r="L23" s="18">
        <v>10</v>
      </c>
      <c r="M23" s="18">
        <v>11</v>
      </c>
      <c r="N23" s="19">
        <v>12</v>
      </c>
      <c r="O23" s="7"/>
    </row>
    <row r="24" spans="1:15">
      <c r="A24" s="14" t="s">
        <v>3</v>
      </c>
      <c r="B24" s="24"/>
      <c r="C24" s="20">
        <v>9</v>
      </c>
      <c r="D24" s="20">
        <v>22</v>
      </c>
      <c r="E24" s="20">
        <v>25</v>
      </c>
      <c r="F24" s="20">
        <v>12</v>
      </c>
      <c r="G24" s="20">
        <v>32</v>
      </c>
      <c r="H24" s="20">
        <v>23</v>
      </c>
      <c r="I24" s="20">
        <v>25</v>
      </c>
      <c r="J24" s="20">
        <v>12</v>
      </c>
      <c r="K24" s="20">
        <v>32</v>
      </c>
      <c r="L24" s="20">
        <v>23</v>
      </c>
      <c r="M24" s="20">
        <v>26</v>
      </c>
      <c r="N24" s="21">
        <v>28</v>
      </c>
      <c r="O24" s="7"/>
    </row>
    <row r="25" spans="1:15">
      <c r="A25" s="16" t="s">
        <v>4</v>
      </c>
      <c r="B25" s="25"/>
      <c r="C25" s="22">
        <v>20</v>
      </c>
      <c r="D25" s="77">
        <f>IF(C26-D24&lt;$B$6,INT((D24-C26+$B$6)/$B$5+0.99)*$B$5,0)</f>
        <v>20</v>
      </c>
      <c r="E25" s="28">
        <f>IF(D26-E24&lt;$B$6,INT((E24-D26+$B$6)/$B$5+0.99)*$B$5,0)</f>
        <v>20</v>
      </c>
      <c r="F25" s="28">
        <f>IF(E26-F24&lt;$B$6,INT((F24-E26+$B$6)/$B$5+0.99)*$B$5,0)</f>
        <v>0</v>
      </c>
      <c r="G25" s="28">
        <f>IF(F26-G24&lt;$B$6,INT((G24-F26+$B$6)/$B$5+0.99)*$B$5,0)</f>
        <v>40</v>
      </c>
      <c r="H25" s="28">
        <f>IF(G26-H24&lt;$B$6,INT((H24-G26+$B$6)/$B$5+0.99)*$B$5,0)</f>
        <v>20</v>
      </c>
      <c r="I25" s="28">
        <f t="shared" ref="I25:N25" si="5">IF(H26-I24&lt;$B$6,INT((I24-H26+$B$6)/$B$5+0.99)*$B$5,0)</f>
        <v>20</v>
      </c>
      <c r="J25" s="28">
        <f t="shared" si="5"/>
        <v>20</v>
      </c>
      <c r="K25" s="28">
        <f t="shared" si="5"/>
        <v>40</v>
      </c>
      <c r="L25" s="28">
        <f t="shared" si="5"/>
        <v>20</v>
      </c>
      <c r="M25" s="28">
        <f t="shared" si="5"/>
        <v>20</v>
      </c>
      <c r="N25" s="28">
        <f t="shared" si="5"/>
        <v>20</v>
      </c>
      <c r="O25" s="7"/>
    </row>
    <row r="26" spans="1:15">
      <c r="A26" s="16" t="s">
        <v>5</v>
      </c>
      <c r="B26" s="26">
        <v>25</v>
      </c>
      <c r="C26" s="28">
        <f t="shared" ref="C26:N26" si="6">B26-C24+C25</f>
        <v>36</v>
      </c>
      <c r="D26" s="28">
        <f t="shared" si="6"/>
        <v>34</v>
      </c>
      <c r="E26" s="28">
        <f t="shared" si="6"/>
        <v>29</v>
      </c>
      <c r="F26" s="28">
        <f t="shared" si="6"/>
        <v>17</v>
      </c>
      <c r="G26" s="28">
        <f t="shared" si="6"/>
        <v>25</v>
      </c>
      <c r="H26" s="28">
        <f t="shared" si="6"/>
        <v>22</v>
      </c>
      <c r="I26" s="28">
        <f t="shared" si="6"/>
        <v>17</v>
      </c>
      <c r="J26" s="28">
        <f t="shared" si="6"/>
        <v>25</v>
      </c>
      <c r="K26" s="28">
        <f t="shared" si="6"/>
        <v>33</v>
      </c>
      <c r="L26" s="28">
        <f t="shared" si="6"/>
        <v>30</v>
      </c>
      <c r="M26" s="28">
        <f t="shared" si="6"/>
        <v>24</v>
      </c>
      <c r="N26" s="29">
        <f t="shared" si="6"/>
        <v>16</v>
      </c>
      <c r="O26" s="7"/>
    </row>
    <row r="27" spans="1:15" ht="13.5" thickBot="1">
      <c r="A27" s="4" t="s">
        <v>6</v>
      </c>
      <c r="B27" s="31"/>
      <c r="C27" s="30">
        <f>E25</f>
        <v>20</v>
      </c>
      <c r="D27" s="30">
        <f t="shared" ref="D27:L27" si="7">F25</f>
        <v>0</v>
      </c>
      <c r="E27" s="30">
        <f t="shared" si="7"/>
        <v>40</v>
      </c>
      <c r="F27" s="30">
        <f t="shared" si="7"/>
        <v>20</v>
      </c>
      <c r="G27" s="30">
        <f t="shared" si="7"/>
        <v>20</v>
      </c>
      <c r="H27" s="30">
        <f t="shared" si="7"/>
        <v>20</v>
      </c>
      <c r="I27" s="30">
        <f t="shared" si="7"/>
        <v>40</v>
      </c>
      <c r="J27" s="30">
        <f t="shared" si="7"/>
        <v>20</v>
      </c>
      <c r="K27" s="30">
        <f t="shared" si="7"/>
        <v>20</v>
      </c>
      <c r="L27" s="30">
        <f t="shared" si="7"/>
        <v>20</v>
      </c>
      <c r="M27" s="34"/>
      <c r="N27" s="35"/>
      <c r="O27" s="7"/>
    </row>
    <row r="28" spans="1:15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5">
      <c r="A29" s="7"/>
    </row>
    <row r="30" spans="1:15">
      <c r="A30" s="52" t="s">
        <v>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5">
      <c r="A31" s="1"/>
    </row>
    <row r="32" spans="1:15">
      <c r="A32" t="s">
        <v>17</v>
      </c>
      <c r="B32" s="6">
        <v>10</v>
      </c>
      <c r="C32" s="5" t="s">
        <v>11</v>
      </c>
    </row>
    <row r="33" spans="1:14">
      <c r="A33" t="s">
        <v>12</v>
      </c>
      <c r="B33" s="6">
        <v>10</v>
      </c>
      <c r="C33" s="5" t="s">
        <v>11</v>
      </c>
    </row>
    <row r="34" spans="1:14" ht="13.5" thickBot="1"/>
    <row r="35" spans="1:14" ht="13.5" thickBot="1">
      <c r="A35" s="8" t="s">
        <v>1</v>
      </c>
      <c r="B35" s="9">
        <v>0</v>
      </c>
      <c r="C35" s="18">
        <v>1</v>
      </c>
      <c r="D35" s="18">
        <v>2</v>
      </c>
      <c r="E35" s="18">
        <v>3</v>
      </c>
      <c r="F35" s="18">
        <v>4</v>
      </c>
      <c r="G35" s="18">
        <v>5</v>
      </c>
      <c r="H35" s="18">
        <v>6</v>
      </c>
      <c r="I35" s="18">
        <v>7</v>
      </c>
      <c r="J35" s="18">
        <v>8</v>
      </c>
      <c r="K35" s="18">
        <v>9</v>
      </c>
      <c r="L35" s="18">
        <v>10</v>
      </c>
      <c r="M35" s="18">
        <v>11</v>
      </c>
      <c r="N35" s="19">
        <v>12</v>
      </c>
    </row>
    <row r="36" spans="1:14" ht="13.5" thickBot="1">
      <c r="A36" s="11" t="s">
        <v>3</v>
      </c>
      <c r="B36" s="12"/>
      <c r="C36" s="27">
        <v>16</v>
      </c>
      <c r="D36" s="27">
        <v>21</v>
      </c>
      <c r="E36" s="27">
        <v>11</v>
      </c>
      <c r="F36" s="27">
        <v>24</v>
      </c>
      <c r="G36" s="27">
        <v>33</v>
      </c>
      <c r="H36" s="27">
        <v>9</v>
      </c>
      <c r="I36" s="27">
        <v>16</v>
      </c>
      <c r="J36" s="27">
        <v>24</v>
      </c>
      <c r="K36" s="27">
        <v>33</v>
      </c>
      <c r="L36" s="27">
        <v>9</v>
      </c>
      <c r="M36" s="36"/>
      <c r="N36" s="37"/>
    </row>
    <row r="37" spans="1:14">
      <c r="A37" s="14" t="s">
        <v>10</v>
      </c>
      <c r="B37" s="44">
        <f t="shared" ref="B37:L37" si="8">B13+B20+B27+B36</f>
        <v>0</v>
      </c>
      <c r="C37" s="44">
        <f>C13+C20+C27+C36</f>
        <v>56</v>
      </c>
      <c r="D37" s="44">
        <f t="shared" si="8"/>
        <v>41</v>
      </c>
      <c r="E37" s="44">
        <f t="shared" si="8"/>
        <v>71</v>
      </c>
      <c r="F37" s="44">
        <f t="shared" si="8"/>
        <v>84</v>
      </c>
      <c r="G37" s="44">
        <f t="shared" si="8"/>
        <v>73</v>
      </c>
      <c r="H37" s="44">
        <f t="shared" si="8"/>
        <v>89</v>
      </c>
      <c r="I37" s="44">
        <f t="shared" si="8"/>
        <v>56</v>
      </c>
      <c r="J37" s="44">
        <f t="shared" si="8"/>
        <v>84</v>
      </c>
      <c r="K37" s="44">
        <f t="shared" si="8"/>
        <v>93</v>
      </c>
      <c r="L37" s="44">
        <f t="shared" si="8"/>
        <v>29</v>
      </c>
      <c r="M37" s="38"/>
      <c r="N37" s="39"/>
    </row>
    <row r="38" spans="1:14">
      <c r="A38" s="16" t="s">
        <v>4</v>
      </c>
      <c r="B38" s="25"/>
      <c r="C38" s="77">
        <f>IF(B39-C37&lt;$B$33,INT((C37-B39+$B$33)/$B$32+0.99)*$B$32,0)</f>
        <v>30</v>
      </c>
      <c r="D38" s="28">
        <v>30</v>
      </c>
      <c r="E38" s="28">
        <f>IF(D39-E37&lt;$B$33,INT((E37-D39+$B$33)/$B$32+0.99)*$B$32,0)</f>
        <v>80</v>
      </c>
      <c r="F38" s="28">
        <v>80</v>
      </c>
      <c r="G38" s="28">
        <v>80</v>
      </c>
      <c r="H38" s="28">
        <v>80</v>
      </c>
      <c r="I38" s="28">
        <v>80</v>
      </c>
      <c r="J38" s="28">
        <v>80</v>
      </c>
      <c r="K38" s="28">
        <v>80</v>
      </c>
      <c r="L38" s="28">
        <f>IF(K39-L37&lt;$B$33,INT((L37-K39+$B$33)/$B$32+0.99)*$B$32,0)</f>
        <v>30</v>
      </c>
      <c r="M38" s="40"/>
      <c r="N38" s="41"/>
    </row>
    <row r="39" spans="1:14">
      <c r="A39" s="16" t="s">
        <v>5</v>
      </c>
      <c r="B39" s="26">
        <v>40</v>
      </c>
      <c r="C39" s="28">
        <f>B39-C37+C38</f>
        <v>14</v>
      </c>
      <c r="D39" s="28">
        <f>C39-D37+D38</f>
        <v>3</v>
      </c>
      <c r="E39" s="28">
        <f>D39-E37+E38</f>
        <v>12</v>
      </c>
      <c r="F39" s="28">
        <f>E39-F37+F38</f>
        <v>8</v>
      </c>
      <c r="G39" s="28">
        <f t="shared" ref="G39:L39" si="9">F39-G37+G38</f>
        <v>15</v>
      </c>
      <c r="H39" s="28">
        <f t="shared" si="9"/>
        <v>6</v>
      </c>
      <c r="I39" s="28">
        <f t="shared" si="9"/>
        <v>30</v>
      </c>
      <c r="J39" s="28">
        <f t="shared" si="9"/>
        <v>26</v>
      </c>
      <c r="K39" s="28">
        <f t="shared" si="9"/>
        <v>13</v>
      </c>
      <c r="L39" s="28">
        <f t="shared" si="9"/>
        <v>14</v>
      </c>
      <c r="M39" s="40"/>
      <c r="N39" s="41"/>
    </row>
    <row r="40" spans="1:14" ht="13.5" thickBot="1">
      <c r="A40" s="4" t="s">
        <v>21</v>
      </c>
      <c r="B40" s="31"/>
      <c r="C40" s="30">
        <f>D38</f>
        <v>30</v>
      </c>
      <c r="D40" s="30">
        <f>E38</f>
        <v>80</v>
      </c>
      <c r="E40" s="30">
        <f>F38</f>
        <v>80</v>
      </c>
      <c r="F40" s="30">
        <f t="shared" ref="F40:K40" si="10">G38</f>
        <v>80</v>
      </c>
      <c r="G40" s="30">
        <f t="shared" si="10"/>
        <v>80</v>
      </c>
      <c r="H40" s="30">
        <f t="shared" si="10"/>
        <v>80</v>
      </c>
      <c r="I40" s="30">
        <f t="shared" si="10"/>
        <v>80</v>
      </c>
      <c r="J40" s="30">
        <f t="shared" si="10"/>
        <v>80</v>
      </c>
      <c r="K40" s="30">
        <f t="shared" si="10"/>
        <v>30</v>
      </c>
      <c r="L40" s="42"/>
      <c r="M40" s="42"/>
      <c r="N40" s="43"/>
    </row>
    <row r="41" spans="1:14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3" spans="1:14">
      <c r="A43" s="52" t="s">
        <v>25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1:14">
      <c r="A44" s="1"/>
    </row>
    <row r="45" spans="1:14">
      <c r="A45" s="51" t="s">
        <v>7</v>
      </c>
    </row>
    <row r="46" spans="1:14">
      <c r="A46" s="1"/>
    </row>
    <row r="47" spans="1:14">
      <c r="A47" t="s">
        <v>18</v>
      </c>
      <c r="B47" s="6">
        <v>50</v>
      </c>
      <c r="C47" s="5" t="s">
        <v>11</v>
      </c>
    </row>
    <row r="48" spans="1:14">
      <c r="A48" t="s">
        <v>15</v>
      </c>
      <c r="B48" s="6">
        <v>1</v>
      </c>
      <c r="C48" s="5" t="s">
        <v>14</v>
      </c>
    </row>
    <row r="49" spans="1:14">
      <c r="A49" t="s">
        <v>16</v>
      </c>
      <c r="B49" s="6">
        <v>20</v>
      </c>
      <c r="C49" s="5" t="s">
        <v>11</v>
      </c>
    </row>
    <row r="50" spans="1:14" ht="13.5" thickBot="1">
      <c r="A50" s="1"/>
    </row>
    <row r="51" spans="1:14" ht="13.5" thickBot="1">
      <c r="A51" s="8" t="s">
        <v>1</v>
      </c>
      <c r="B51" s="9">
        <v>0</v>
      </c>
      <c r="C51" s="18">
        <v>1</v>
      </c>
      <c r="D51" s="18">
        <v>2</v>
      </c>
      <c r="E51" s="18">
        <v>3</v>
      </c>
      <c r="F51" s="18">
        <v>4</v>
      </c>
      <c r="G51" s="18">
        <v>5</v>
      </c>
      <c r="H51" s="18">
        <v>6</v>
      </c>
      <c r="I51" s="18">
        <v>7</v>
      </c>
      <c r="J51" s="18">
        <v>8</v>
      </c>
      <c r="K51" s="18">
        <v>9</v>
      </c>
      <c r="L51" s="18">
        <v>10</v>
      </c>
      <c r="M51" s="18">
        <v>11</v>
      </c>
      <c r="N51" s="19">
        <v>12</v>
      </c>
    </row>
    <row r="52" spans="1:14">
      <c r="A52" s="14" t="s">
        <v>10</v>
      </c>
      <c r="B52" s="24"/>
      <c r="C52" s="44">
        <f>C40</f>
        <v>30</v>
      </c>
      <c r="D52" s="44">
        <f t="shared" ref="D52:K52" si="11">D40</f>
        <v>80</v>
      </c>
      <c r="E52" s="44">
        <f>E40</f>
        <v>80</v>
      </c>
      <c r="F52" s="44">
        <f>F40</f>
        <v>80</v>
      </c>
      <c r="G52" s="44">
        <f>G40</f>
        <v>80</v>
      </c>
      <c r="H52" s="44">
        <f>H40</f>
        <v>80</v>
      </c>
      <c r="I52" s="44">
        <f t="shared" si="11"/>
        <v>80</v>
      </c>
      <c r="J52" s="44">
        <f t="shared" si="11"/>
        <v>80</v>
      </c>
      <c r="K52" s="44">
        <f t="shared" si="11"/>
        <v>30</v>
      </c>
      <c r="L52" s="45"/>
      <c r="M52" s="45"/>
      <c r="N52" s="46"/>
    </row>
    <row r="53" spans="1:14">
      <c r="A53" s="16" t="s">
        <v>4</v>
      </c>
      <c r="B53" s="25"/>
      <c r="C53" s="22">
        <f>50</f>
        <v>50</v>
      </c>
      <c r="D53" s="28">
        <f t="shared" ref="D53:K53" si="12">IF(C54-D52&lt;$B$49,INT((D52-C54+$B$49)/$B$47+0.99)*$B$47,0)</f>
        <v>50</v>
      </c>
      <c r="E53" s="28">
        <f t="shared" si="12"/>
        <v>50</v>
      </c>
      <c r="F53" s="28">
        <f t="shared" si="12"/>
        <v>100</v>
      </c>
      <c r="G53" s="28">
        <f t="shared" si="12"/>
        <v>100</v>
      </c>
      <c r="H53" s="28">
        <f t="shared" si="12"/>
        <v>50</v>
      </c>
      <c r="I53" s="28">
        <f t="shared" si="12"/>
        <v>100</v>
      </c>
      <c r="J53" s="28">
        <f t="shared" si="12"/>
        <v>50</v>
      </c>
      <c r="K53" s="28">
        <f t="shared" si="12"/>
        <v>50</v>
      </c>
      <c r="L53" s="47"/>
      <c r="M53" s="47"/>
      <c r="N53" s="48"/>
    </row>
    <row r="54" spans="1:14">
      <c r="A54" s="16" t="s">
        <v>5</v>
      </c>
      <c r="B54" s="26">
        <v>65</v>
      </c>
      <c r="C54" s="28">
        <f t="shared" ref="C54:K54" si="13">B54-C52+C53</f>
        <v>85</v>
      </c>
      <c r="D54" s="28">
        <f t="shared" si="13"/>
        <v>55</v>
      </c>
      <c r="E54" s="28">
        <f t="shared" si="13"/>
        <v>25</v>
      </c>
      <c r="F54" s="28">
        <f t="shared" si="13"/>
        <v>45</v>
      </c>
      <c r="G54" s="28">
        <f t="shared" si="13"/>
        <v>65</v>
      </c>
      <c r="H54" s="28">
        <f t="shared" si="13"/>
        <v>35</v>
      </c>
      <c r="I54" s="28">
        <f t="shared" si="13"/>
        <v>55</v>
      </c>
      <c r="J54" s="28">
        <f t="shared" si="13"/>
        <v>25</v>
      </c>
      <c r="K54" s="28">
        <f t="shared" si="13"/>
        <v>45</v>
      </c>
      <c r="L54" s="47"/>
      <c r="M54" s="47"/>
      <c r="N54" s="48"/>
    </row>
    <row r="55" spans="1:14" ht="13.5" thickBot="1">
      <c r="A55" s="4" t="s">
        <v>6</v>
      </c>
      <c r="B55" s="31"/>
      <c r="C55" s="30">
        <f t="shared" ref="C55:I55" si="14">E53</f>
        <v>50</v>
      </c>
      <c r="D55" s="30">
        <f t="shared" si="14"/>
        <v>100</v>
      </c>
      <c r="E55" s="30">
        <f t="shared" si="14"/>
        <v>100</v>
      </c>
      <c r="F55" s="30">
        <f t="shared" si="14"/>
        <v>50</v>
      </c>
      <c r="G55" s="30">
        <f t="shared" si="14"/>
        <v>100</v>
      </c>
      <c r="H55" s="30">
        <f t="shared" si="14"/>
        <v>50</v>
      </c>
      <c r="I55" s="30">
        <f t="shared" si="14"/>
        <v>50</v>
      </c>
      <c r="J55" s="34"/>
      <c r="K55" s="34"/>
      <c r="L55" s="49"/>
      <c r="M55" s="49"/>
      <c r="N55" s="50"/>
    </row>
    <row r="56" spans="1:14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51" t="s">
        <v>8</v>
      </c>
    </row>
    <row r="58" spans="1:14">
      <c r="A58" s="1"/>
    </row>
    <row r="59" spans="1:14">
      <c r="A59" t="s">
        <v>18</v>
      </c>
      <c r="B59" s="6">
        <v>50</v>
      </c>
      <c r="C59" s="5" t="s">
        <v>11</v>
      </c>
    </row>
    <row r="60" spans="1:14">
      <c r="A60" t="s">
        <v>15</v>
      </c>
      <c r="B60" s="6">
        <v>2</v>
      </c>
      <c r="C60" s="5" t="s">
        <v>13</v>
      </c>
      <c r="F60" s="56" t="s">
        <v>27</v>
      </c>
      <c r="G60" s="57"/>
      <c r="H60" s="57"/>
      <c r="I60" s="57"/>
      <c r="J60" s="57"/>
      <c r="K60" s="57"/>
    </row>
    <row r="61" spans="1:14">
      <c r="A61" t="s">
        <v>16</v>
      </c>
      <c r="B61" s="6">
        <v>20</v>
      </c>
      <c r="C61" s="5" t="s">
        <v>11</v>
      </c>
    </row>
    <row r="62" spans="1:14" ht="13.5" thickBot="1">
      <c r="A62" s="1"/>
    </row>
    <row r="63" spans="1:14" ht="13.5" thickBot="1">
      <c r="A63" s="8" t="s">
        <v>1</v>
      </c>
      <c r="B63" s="9">
        <v>0</v>
      </c>
      <c r="C63" s="18">
        <v>1</v>
      </c>
      <c r="D63" s="18">
        <v>2</v>
      </c>
      <c r="E63" s="18">
        <v>3</v>
      </c>
      <c r="F63" s="18">
        <v>4</v>
      </c>
      <c r="G63" s="18">
        <v>5</v>
      </c>
      <c r="H63" s="18">
        <v>6</v>
      </c>
      <c r="I63" s="18">
        <v>7</v>
      </c>
      <c r="J63" s="18">
        <v>8</v>
      </c>
      <c r="K63" s="18">
        <v>9</v>
      </c>
      <c r="L63" s="18">
        <v>10</v>
      </c>
      <c r="M63" s="18">
        <v>11</v>
      </c>
      <c r="N63" s="19">
        <v>12</v>
      </c>
    </row>
    <row r="64" spans="1:14">
      <c r="A64" s="14" t="s">
        <v>10</v>
      </c>
      <c r="B64" s="15"/>
      <c r="C64" s="44">
        <f t="shared" ref="C64:K64" si="15">C40</f>
        <v>30</v>
      </c>
      <c r="D64" s="44">
        <f t="shared" si="15"/>
        <v>80</v>
      </c>
      <c r="E64" s="44">
        <f t="shared" si="15"/>
        <v>80</v>
      </c>
      <c r="F64" s="44">
        <f t="shared" si="15"/>
        <v>80</v>
      </c>
      <c r="G64" s="44">
        <f t="shared" si="15"/>
        <v>80</v>
      </c>
      <c r="H64" s="44">
        <f t="shared" si="15"/>
        <v>80</v>
      </c>
      <c r="I64" s="44">
        <f t="shared" si="15"/>
        <v>80</v>
      </c>
      <c r="J64" s="44">
        <f t="shared" si="15"/>
        <v>80</v>
      </c>
      <c r="K64" s="44">
        <f t="shared" si="15"/>
        <v>30</v>
      </c>
      <c r="L64" s="38"/>
      <c r="M64" s="38"/>
      <c r="N64" s="39"/>
    </row>
    <row r="65" spans="1:14">
      <c r="A65" s="16" t="s">
        <v>4</v>
      </c>
      <c r="B65" s="17"/>
      <c r="C65" s="22">
        <v>0</v>
      </c>
      <c r="D65" s="22">
        <v>200</v>
      </c>
      <c r="E65" s="28">
        <f>IF(D66-E64&lt;$B$61,INT((E64-D66+$B$61)/$B$59+0.99)*$B$59,0)</f>
        <v>0</v>
      </c>
      <c r="F65" s="28">
        <f t="shared" ref="F65:K65" si="16">IF(E66-F64&lt;$B$61,INT((F64-E66+$B$61)/$B$59+0.99)*$B$59,0)</f>
        <v>100</v>
      </c>
      <c r="G65" s="28">
        <f t="shared" si="16"/>
        <v>50</v>
      </c>
      <c r="H65" s="28">
        <f t="shared" si="16"/>
        <v>100</v>
      </c>
      <c r="I65" s="28">
        <f t="shared" si="16"/>
        <v>50</v>
      </c>
      <c r="J65" s="28">
        <f t="shared" si="16"/>
        <v>100</v>
      </c>
      <c r="K65" s="28">
        <f t="shared" si="16"/>
        <v>50</v>
      </c>
      <c r="L65" s="40"/>
      <c r="M65" s="40"/>
      <c r="N65" s="41"/>
    </row>
    <row r="66" spans="1:14">
      <c r="A66" s="16" t="s">
        <v>5</v>
      </c>
      <c r="B66" s="23">
        <v>35</v>
      </c>
      <c r="C66" s="28">
        <f t="shared" ref="C66:K66" si="17">B66-C64+C65</f>
        <v>5</v>
      </c>
      <c r="D66" s="28">
        <f t="shared" si="17"/>
        <v>125</v>
      </c>
      <c r="E66" s="28">
        <f t="shared" si="17"/>
        <v>45</v>
      </c>
      <c r="F66" s="28">
        <f t="shared" si="17"/>
        <v>65</v>
      </c>
      <c r="G66" s="28">
        <f t="shared" si="17"/>
        <v>35</v>
      </c>
      <c r="H66" s="28">
        <f t="shared" si="17"/>
        <v>55</v>
      </c>
      <c r="I66" s="28">
        <f t="shared" si="17"/>
        <v>25</v>
      </c>
      <c r="J66" s="28">
        <f t="shared" si="17"/>
        <v>45</v>
      </c>
      <c r="K66" s="28">
        <f t="shared" si="17"/>
        <v>65</v>
      </c>
      <c r="L66" s="40"/>
      <c r="M66" s="40"/>
      <c r="N66" s="41"/>
    </row>
    <row r="67" spans="1:14" ht="13.5" thickBot="1">
      <c r="A67" s="4" t="s">
        <v>6</v>
      </c>
      <c r="B67" s="31"/>
      <c r="C67" s="55">
        <f t="shared" ref="C67:H67" si="18">F65</f>
        <v>100</v>
      </c>
      <c r="D67" s="55">
        <f t="shared" si="18"/>
        <v>50</v>
      </c>
      <c r="E67" s="55">
        <f t="shared" si="18"/>
        <v>100</v>
      </c>
      <c r="F67" s="55">
        <f t="shared" si="18"/>
        <v>50</v>
      </c>
      <c r="G67" s="55">
        <f t="shared" si="18"/>
        <v>100</v>
      </c>
      <c r="H67" s="55">
        <f t="shared" si="18"/>
        <v>50</v>
      </c>
      <c r="I67" s="34"/>
      <c r="J67" s="34"/>
      <c r="K67" s="34"/>
      <c r="L67" s="42"/>
      <c r="M67" s="42"/>
      <c r="N67" s="43"/>
    </row>
    <row r="68" spans="1:14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51" t="s">
        <v>9</v>
      </c>
    </row>
    <row r="70" spans="1:14">
      <c r="A70" s="1"/>
    </row>
    <row r="71" spans="1:14">
      <c r="A71" t="s">
        <v>18</v>
      </c>
      <c r="B71" s="6">
        <v>100</v>
      </c>
      <c r="C71" s="5" t="s">
        <v>11</v>
      </c>
    </row>
    <row r="72" spans="1:14">
      <c r="A72" t="s">
        <v>19</v>
      </c>
      <c r="B72" s="6">
        <v>3</v>
      </c>
      <c r="C72" s="5" t="s">
        <v>13</v>
      </c>
      <c r="F72" s="56" t="s">
        <v>28</v>
      </c>
    </row>
    <row r="73" spans="1:14">
      <c r="A73" t="s">
        <v>16</v>
      </c>
      <c r="B73" s="6">
        <v>40</v>
      </c>
      <c r="C73" s="5" t="s">
        <v>11</v>
      </c>
    </row>
    <row r="74" spans="1:14" ht="13.5" thickBot="1">
      <c r="A74" s="1"/>
    </row>
    <row r="75" spans="1:14" ht="13.5" thickBot="1">
      <c r="A75" s="8" t="s">
        <v>1</v>
      </c>
      <c r="B75" s="9">
        <v>0</v>
      </c>
      <c r="C75" s="18">
        <v>1</v>
      </c>
      <c r="D75" s="18">
        <v>2</v>
      </c>
      <c r="E75" s="18">
        <v>3</v>
      </c>
      <c r="F75" s="18">
        <v>4</v>
      </c>
      <c r="G75" s="18">
        <v>5</v>
      </c>
      <c r="H75" s="18">
        <v>6</v>
      </c>
      <c r="I75" s="18">
        <v>7</v>
      </c>
      <c r="J75" s="18">
        <v>8</v>
      </c>
      <c r="K75" s="18">
        <v>9</v>
      </c>
      <c r="L75" s="18">
        <v>10</v>
      </c>
      <c r="M75" s="18">
        <v>11</v>
      </c>
      <c r="N75" s="19">
        <v>12</v>
      </c>
    </row>
    <row r="76" spans="1:14">
      <c r="A76" s="14" t="s">
        <v>10</v>
      </c>
      <c r="B76" s="15"/>
      <c r="C76" s="44">
        <f>C40</f>
        <v>30</v>
      </c>
      <c r="D76" s="44">
        <f t="shared" ref="D76:K76" si="19">D40</f>
        <v>80</v>
      </c>
      <c r="E76" s="44">
        <f>E40</f>
        <v>80</v>
      </c>
      <c r="F76" s="44">
        <f>F40</f>
        <v>80</v>
      </c>
      <c r="G76" s="44">
        <f>G40</f>
        <v>80</v>
      </c>
      <c r="H76" s="44">
        <f>H40</f>
        <v>80</v>
      </c>
      <c r="I76" s="44">
        <f t="shared" si="19"/>
        <v>80</v>
      </c>
      <c r="J76" s="44">
        <f t="shared" si="19"/>
        <v>80</v>
      </c>
      <c r="K76" s="44">
        <f t="shared" si="19"/>
        <v>30</v>
      </c>
      <c r="L76" s="38"/>
      <c r="M76" s="38"/>
      <c r="N76" s="39"/>
    </row>
    <row r="77" spans="1:14">
      <c r="A77" s="16" t="s">
        <v>4</v>
      </c>
      <c r="B77" s="17"/>
      <c r="C77" s="22">
        <v>0</v>
      </c>
      <c r="D77" s="22">
        <v>100</v>
      </c>
      <c r="E77" s="22">
        <f>100</f>
        <v>100</v>
      </c>
      <c r="F77" s="77">
        <f t="shared" ref="F77:K77" si="20">IF(E78-F76&lt;$B$73,INT((F76-E78+$B$73)/$B$71+0.99)*$B$71,0)</f>
        <v>100</v>
      </c>
      <c r="G77" s="28">
        <f t="shared" si="20"/>
        <v>100</v>
      </c>
      <c r="H77" s="28">
        <f t="shared" si="20"/>
        <v>0</v>
      </c>
      <c r="I77" s="28">
        <f t="shared" si="20"/>
        <v>100</v>
      </c>
      <c r="J77" s="28">
        <f t="shared" si="20"/>
        <v>100</v>
      </c>
      <c r="K77" s="28">
        <f t="shared" si="20"/>
        <v>0</v>
      </c>
      <c r="L77" s="40"/>
      <c r="M77" s="40"/>
      <c r="N77" s="41"/>
    </row>
    <row r="78" spans="1:14">
      <c r="A78" s="16" t="s">
        <v>5</v>
      </c>
      <c r="B78" s="23">
        <v>75</v>
      </c>
      <c r="C78" s="28">
        <f t="shared" ref="C78:K78" si="21">B78-C76+C77</f>
        <v>45</v>
      </c>
      <c r="D78" s="28">
        <f t="shared" si="21"/>
        <v>65</v>
      </c>
      <c r="E78" s="28">
        <f t="shared" si="21"/>
        <v>85</v>
      </c>
      <c r="F78" s="28">
        <f t="shared" si="21"/>
        <v>105</v>
      </c>
      <c r="G78" s="28">
        <f t="shared" si="21"/>
        <v>125</v>
      </c>
      <c r="H78" s="28">
        <f t="shared" si="21"/>
        <v>45</v>
      </c>
      <c r="I78" s="28">
        <f t="shared" si="21"/>
        <v>65</v>
      </c>
      <c r="J78" s="28">
        <f t="shared" si="21"/>
        <v>85</v>
      </c>
      <c r="K78" s="28">
        <f t="shared" si="21"/>
        <v>55</v>
      </c>
      <c r="L78" s="40"/>
      <c r="M78" s="40"/>
      <c r="N78" s="41"/>
    </row>
    <row r="79" spans="1:14" ht="13.5" thickBot="1">
      <c r="A79" s="4" t="s">
        <v>6</v>
      </c>
      <c r="B79" s="31"/>
      <c r="C79" s="55">
        <f>G77</f>
        <v>100</v>
      </c>
      <c r="D79" s="55">
        <f>H77</f>
        <v>0</v>
      </c>
      <c r="E79" s="55">
        <f>I77</f>
        <v>100</v>
      </c>
      <c r="F79" s="55">
        <f>J77</f>
        <v>100</v>
      </c>
      <c r="G79" s="55">
        <f>K77</f>
        <v>0</v>
      </c>
      <c r="H79" s="42"/>
      <c r="I79" s="42"/>
      <c r="J79" s="42"/>
      <c r="K79" s="42"/>
      <c r="L79" s="42"/>
      <c r="M79" s="42"/>
      <c r="N79" s="43"/>
    </row>
    <row r="80" spans="1:14">
      <c r="A80" s="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DRP</vt:lpstr>
      <vt:lpstr>Capacité limitée</vt:lpstr>
      <vt:lpstr>Incidents</vt:lpstr>
      <vt:lpstr>Incidents 2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cp:lastPrinted>2004-06-30T10:18:07Z</cp:lastPrinted>
  <dcterms:created xsi:type="dcterms:W3CDTF">1998-12-14T15:48:34Z</dcterms:created>
  <dcterms:modified xsi:type="dcterms:W3CDTF">2016-02-01T10:13:37Z</dcterms:modified>
</cp:coreProperties>
</file>