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240" windowHeight="85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26" i="1"/>
  <c r="F27"/>
  <c r="F28"/>
  <c r="F30"/>
  <c r="H26"/>
  <c r="H27"/>
  <c r="H30"/>
  <c r="J26"/>
  <c r="J27"/>
  <c r="J28"/>
  <c r="J29"/>
  <c r="J30"/>
  <c r="F46"/>
  <c r="F47"/>
  <c r="F48"/>
  <c r="H46"/>
  <c r="H48"/>
  <c r="J46"/>
  <c r="J47"/>
  <c r="J48"/>
  <c r="L46"/>
  <c r="L47"/>
  <c r="L48"/>
  <c r="N46"/>
  <c r="N47"/>
  <c r="N48"/>
  <c r="E13"/>
  <c r="E22"/>
  <c r="E23"/>
  <c r="E39"/>
  <c r="E43"/>
  <c r="E41"/>
  <c r="E32"/>
  <c r="E50"/>
  <c r="E51"/>
  <c r="E52"/>
  <c r="E54"/>
  <c r="E33"/>
  <c r="E34"/>
  <c r="E36"/>
  <c r="E35"/>
  <c r="J35"/>
</calcChain>
</file>

<file path=xl/sharedStrings.xml><?xml version="1.0" encoding="utf-8"?>
<sst xmlns="http://schemas.openxmlformats.org/spreadsheetml/2006/main" count="103" uniqueCount="59">
  <si>
    <t>Opération</t>
  </si>
  <si>
    <t>Description</t>
  </si>
  <si>
    <t>Antériorités</t>
  </si>
  <si>
    <t>Temps (minutes)</t>
  </si>
  <si>
    <t>A</t>
  </si>
  <si>
    <t>Fixer le bord gauche sur le bord supérieur</t>
  </si>
  <si>
    <t>-</t>
  </si>
  <si>
    <t>B</t>
  </si>
  <si>
    <t>Fixer le bord droit sur le bord inférieur</t>
  </si>
  <si>
    <t>C</t>
  </si>
  <si>
    <t>Assembler les deux sous-ensembles</t>
  </si>
  <si>
    <t>A, B</t>
  </si>
  <si>
    <t>D</t>
  </si>
  <si>
    <t>Couper un verre de 20 x 25</t>
  </si>
  <si>
    <t>E</t>
  </si>
  <si>
    <t>Couper un carton de 20 x 25</t>
  </si>
  <si>
    <t>F</t>
  </si>
  <si>
    <t>Placer le verre dans le cadre</t>
  </si>
  <si>
    <t>C, D</t>
  </si>
  <si>
    <t>G</t>
  </si>
  <si>
    <t>Placer le carton dans le cadre</t>
  </si>
  <si>
    <t>E, F</t>
  </si>
  <si>
    <t>H</t>
  </si>
  <si>
    <t>Fixer le verre et le carton</t>
  </si>
  <si>
    <t>F, G</t>
  </si>
  <si>
    <t>I</t>
  </si>
  <si>
    <t>Poser une étiquette sur le verre</t>
  </si>
  <si>
    <t>Question 1</t>
  </si>
  <si>
    <t>Voir ci-contre ----&gt;</t>
  </si>
  <si>
    <t>Question 2</t>
  </si>
  <si>
    <t>N =</t>
  </si>
  <si>
    <t>Total</t>
  </si>
  <si>
    <t>Quantité à produire</t>
  </si>
  <si>
    <t>Temps d'ouverture</t>
  </si>
  <si>
    <t>h</t>
  </si>
  <si>
    <t xml:space="preserve">Nombre de postes nécessaires </t>
  </si>
  <si>
    <t>arrondi à</t>
  </si>
  <si>
    <t>Question 3</t>
  </si>
  <si>
    <t>Affectation des opérations</t>
  </si>
  <si>
    <t>Poste1</t>
  </si>
  <si>
    <t>temps</t>
  </si>
  <si>
    <t>Poste 2</t>
  </si>
  <si>
    <t>Poste 3</t>
  </si>
  <si>
    <t>Temps maximum</t>
  </si>
  <si>
    <t>Temps payé</t>
  </si>
  <si>
    <t>Temps improductif</t>
  </si>
  <si>
    <t>Perte d'équilibrage</t>
  </si>
  <si>
    <t>Question 4</t>
  </si>
  <si>
    <t>Nombre maximum de cadres que peut produire cette chaîne</t>
  </si>
  <si>
    <t>Temps de l'opération la plus longue</t>
  </si>
  <si>
    <t>Nombre maximum de cadres</t>
  </si>
  <si>
    <t>Nombre de postes</t>
  </si>
  <si>
    <t>Poste 4</t>
  </si>
  <si>
    <t>Poste 5</t>
  </si>
  <si>
    <t>Question 5</t>
  </si>
  <si>
    <t>Corrigé Frame</t>
  </si>
  <si>
    <t>Production</t>
  </si>
  <si>
    <t>Réduire le temps d'ouverture à</t>
  </si>
  <si>
    <t>heures</t>
  </si>
</sst>
</file>

<file path=xl/styles.xml><?xml version="1.0" encoding="utf-8"?>
<styleSheet xmlns="http://schemas.openxmlformats.org/spreadsheetml/2006/main">
  <fonts count="7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2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219075</xdr:rowOff>
    </xdr:from>
    <xdr:to>
      <xdr:col>13</xdr:col>
      <xdr:colOff>457200</xdr:colOff>
      <xdr:row>20</xdr:row>
      <xdr:rowOff>28575</xdr:rowOff>
    </xdr:to>
    <xdr:grpSp>
      <xdr:nvGrpSpPr>
        <xdr:cNvPr id="1080" name="Group 28"/>
        <xdr:cNvGrpSpPr>
          <a:grpSpLocks/>
        </xdr:cNvGrpSpPr>
      </xdr:nvGrpSpPr>
      <xdr:grpSpPr bwMode="auto">
        <a:xfrm>
          <a:off x="5410200" y="219075"/>
          <a:ext cx="6096000" cy="3705225"/>
          <a:chOff x="672" y="1055"/>
          <a:chExt cx="3840" cy="1873"/>
        </a:xfrm>
      </xdr:grpSpPr>
      <xdr:sp macro="" textlink="">
        <xdr:nvSpPr>
          <xdr:cNvPr id="1053" name="Oval 29"/>
          <xdr:cNvSpPr>
            <a:spLocks noChangeArrowheads="1"/>
          </xdr:cNvSpPr>
        </xdr:nvSpPr>
        <xdr:spPr bwMode="auto">
          <a:xfrm>
            <a:off x="672" y="1440"/>
            <a:ext cx="432" cy="385"/>
          </a:xfrm>
          <a:prstGeom prst="ellipse">
            <a:avLst/>
          </a:prstGeom>
          <a:solidFill>
            <a:srgbClr val="00CC99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  <a:p>
            <a:pPr algn="l" rtl="0">
              <a:defRPr sz="1000"/>
            </a:pPr>
            <a:endParaRPr lang="fr-FR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4" name="Oval 30"/>
          <xdr:cNvSpPr>
            <a:spLocks noChangeArrowheads="1"/>
          </xdr:cNvSpPr>
        </xdr:nvSpPr>
        <xdr:spPr bwMode="auto">
          <a:xfrm>
            <a:off x="672" y="2302"/>
            <a:ext cx="432" cy="385"/>
          </a:xfrm>
          <a:prstGeom prst="ellipse">
            <a:avLst/>
          </a:prstGeom>
          <a:solidFill>
            <a:srgbClr val="00CC99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  <a:p>
            <a:pPr algn="l" rtl="0">
              <a:defRPr sz="1000"/>
            </a:pPr>
            <a:endParaRPr lang="fr-FR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5" name="Oval 31"/>
          <xdr:cNvSpPr>
            <a:spLocks noChangeArrowheads="1"/>
          </xdr:cNvSpPr>
        </xdr:nvSpPr>
        <xdr:spPr bwMode="auto">
          <a:xfrm>
            <a:off x="1440" y="1777"/>
            <a:ext cx="432" cy="380"/>
          </a:xfrm>
          <a:prstGeom prst="ellipse">
            <a:avLst/>
          </a:prstGeom>
          <a:solidFill>
            <a:srgbClr val="00CC99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  <a:p>
            <a:pPr algn="l" rtl="0">
              <a:defRPr sz="1000"/>
            </a:pPr>
            <a:endParaRPr lang="fr-FR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6" name="Oval 32"/>
          <xdr:cNvSpPr>
            <a:spLocks noChangeArrowheads="1"/>
          </xdr:cNvSpPr>
        </xdr:nvSpPr>
        <xdr:spPr bwMode="auto">
          <a:xfrm>
            <a:off x="1488" y="2543"/>
            <a:ext cx="432" cy="385"/>
          </a:xfrm>
          <a:prstGeom prst="ellipse">
            <a:avLst/>
          </a:prstGeom>
          <a:solidFill>
            <a:srgbClr val="00CC99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</a:t>
            </a:r>
          </a:p>
          <a:p>
            <a:pPr algn="l" rtl="0">
              <a:defRPr sz="1000"/>
            </a:pPr>
            <a:endParaRPr lang="fr-FR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7" name="Oval 33"/>
          <xdr:cNvSpPr>
            <a:spLocks noChangeArrowheads="1"/>
          </xdr:cNvSpPr>
        </xdr:nvSpPr>
        <xdr:spPr bwMode="auto">
          <a:xfrm>
            <a:off x="2208" y="1248"/>
            <a:ext cx="432" cy="385"/>
          </a:xfrm>
          <a:prstGeom prst="ellipse">
            <a:avLst/>
          </a:prstGeom>
          <a:solidFill>
            <a:srgbClr val="00CC99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</a:p>
          <a:p>
            <a:pPr algn="l" rtl="0">
              <a:defRPr sz="1000"/>
            </a:pPr>
            <a:endParaRPr lang="fr-FR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8" name="Oval 34"/>
          <xdr:cNvSpPr>
            <a:spLocks noChangeArrowheads="1"/>
          </xdr:cNvSpPr>
        </xdr:nvSpPr>
        <xdr:spPr bwMode="auto">
          <a:xfrm>
            <a:off x="2208" y="2066"/>
            <a:ext cx="432" cy="380"/>
          </a:xfrm>
          <a:prstGeom prst="ellipse">
            <a:avLst/>
          </a:prstGeom>
          <a:solidFill>
            <a:srgbClr val="00CC99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</a:t>
            </a:r>
          </a:p>
          <a:p>
            <a:pPr algn="l" rtl="0">
              <a:defRPr sz="1000"/>
            </a:pPr>
            <a:endParaRPr lang="fr-FR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9" name="Oval 35"/>
          <xdr:cNvSpPr>
            <a:spLocks noChangeArrowheads="1"/>
          </xdr:cNvSpPr>
        </xdr:nvSpPr>
        <xdr:spPr bwMode="auto">
          <a:xfrm>
            <a:off x="3120" y="1585"/>
            <a:ext cx="432" cy="385"/>
          </a:xfrm>
          <a:prstGeom prst="ellipse">
            <a:avLst/>
          </a:prstGeom>
          <a:solidFill>
            <a:srgbClr val="00CC99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</a:t>
            </a:r>
          </a:p>
          <a:p>
            <a:pPr algn="l" rtl="0">
              <a:defRPr sz="1000"/>
            </a:pPr>
            <a:endParaRPr lang="fr-FR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60" name="Oval 36"/>
          <xdr:cNvSpPr>
            <a:spLocks noChangeArrowheads="1"/>
          </xdr:cNvSpPr>
        </xdr:nvSpPr>
        <xdr:spPr bwMode="auto">
          <a:xfrm>
            <a:off x="4032" y="1825"/>
            <a:ext cx="432" cy="380"/>
          </a:xfrm>
          <a:prstGeom prst="ellipse">
            <a:avLst/>
          </a:prstGeom>
          <a:solidFill>
            <a:srgbClr val="00CC99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l" rtl="0">
              <a:defRPr sz="1000"/>
            </a:pPr>
            <a:endParaRPr lang="fr-FR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61" name="Oval 37"/>
          <xdr:cNvSpPr>
            <a:spLocks noChangeArrowheads="1"/>
          </xdr:cNvSpPr>
        </xdr:nvSpPr>
        <xdr:spPr bwMode="auto">
          <a:xfrm>
            <a:off x="4080" y="2543"/>
            <a:ext cx="432" cy="385"/>
          </a:xfrm>
          <a:prstGeom prst="ellipse">
            <a:avLst/>
          </a:prstGeom>
          <a:solidFill>
            <a:srgbClr val="00CC99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</a:p>
          <a:p>
            <a:pPr algn="l" rtl="0">
              <a:defRPr sz="1000"/>
            </a:pPr>
            <a:endParaRPr lang="fr-FR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1090" name="AutoShape 38"/>
          <xdr:cNvCxnSpPr>
            <a:cxnSpLocks noChangeShapeType="1"/>
            <a:stCxn id="1054" idx="6"/>
            <a:endCxn id="1055" idx="3"/>
          </xdr:cNvCxnSpPr>
        </xdr:nvCxnSpPr>
        <xdr:spPr bwMode="auto">
          <a:xfrm flipV="1">
            <a:off x="1104" y="2104"/>
            <a:ext cx="399" cy="39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1" name="AutoShape 39"/>
          <xdr:cNvCxnSpPr>
            <a:cxnSpLocks noChangeShapeType="1"/>
            <a:stCxn id="1053" idx="6"/>
            <a:endCxn id="1055" idx="1"/>
          </xdr:cNvCxnSpPr>
        </xdr:nvCxnSpPr>
        <xdr:spPr bwMode="auto">
          <a:xfrm>
            <a:off x="1104" y="1632"/>
            <a:ext cx="399" cy="20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2" name="AutoShape 40"/>
          <xdr:cNvCxnSpPr>
            <a:cxnSpLocks noChangeShapeType="1"/>
            <a:stCxn id="1055" idx="6"/>
            <a:endCxn id="1058" idx="1"/>
          </xdr:cNvCxnSpPr>
        </xdr:nvCxnSpPr>
        <xdr:spPr bwMode="auto">
          <a:xfrm>
            <a:off x="1872" y="1968"/>
            <a:ext cx="399" cy="15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3" name="AutoShape 41"/>
          <xdr:cNvCxnSpPr>
            <a:cxnSpLocks noChangeShapeType="1"/>
            <a:stCxn id="1056" idx="6"/>
            <a:endCxn id="1058" idx="3"/>
          </xdr:cNvCxnSpPr>
        </xdr:nvCxnSpPr>
        <xdr:spPr bwMode="auto">
          <a:xfrm flipV="1">
            <a:off x="1920" y="2392"/>
            <a:ext cx="351" cy="34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4" name="AutoShape 42"/>
          <xdr:cNvCxnSpPr>
            <a:cxnSpLocks noChangeShapeType="1"/>
            <a:stCxn id="1057" idx="6"/>
            <a:endCxn id="1059" idx="2"/>
          </xdr:cNvCxnSpPr>
        </xdr:nvCxnSpPr>
        <xdr:spPr bwMode="auto">
          <a:xfrm>
            <a:off x="2640" y="1440"/>
            <a:ext cx="48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5" name="AutoShape 43"/>
          <xdr:cNvCxnSpPr>
            <a:cxnSpLocks noChangeShapeType="1"/>
            <a:stCxn id="1058" idx="6"/>
            <a:endCxn id="1059" idx="2"/>
          </xdr:cNvCxnSpPr>
        </xdr:nvCxnSpPr>
        <xdr:spPr bwMode="auto">
          <a:xfrm flipV="1">
            <a:off x="2640" y="1776"/>
            <a:ext cx="480" cy="48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6" name="AutoShape 44"/>
          <xdr:cNvCxnSpPr>
            <a:cxnSpLocks noChangeShapeType="1"/>
            <a:stCxn id="1059" idx="6"/>
            <a:endCxn id="1060" idx="2"/>
          </xdr:cNvCxnSpPr>
        </xdr:nvCxnSpPr>
        <xdr:spPr bwMode="auto">
          <a:xfrm>
            <a:off x="3552" y="1776"/>
            <a:ext cx="480" cy="24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7" name="AutoShape 45"/>
          <xdr:cNvCxnSpPr>
            <a:cxnSpLocks noChangeShapeType="1"/>
            <a:stCxn id="1058" idx="6"/>
            <a:endCxn id="1060" idx="2"/>
          </xdr:cNvCxnSpPr>
        </xdr:nvCxnSpPr>
        <xdr:spPr bwMode="auto">
          <a:xfrm flipV="1">
            <a:off x="2640" y="2016"/>
            <a:ext cx="1392" cy="24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8" name="AutoShape 46"/>
          <xdr:cNvCxnSpPr>
            <a:cxnSpLocks noChangeShapeType="1"/>
            <a:stCxn id="1056" idx="6"/>
            <a:endCxn id="1061" idx="2"/>
          </xdr:cNvCxnSpPr>
        </xdr:nvCxnSpPr>
        <xdr:spPr bwMode="auto">
          <a:xfrm>
            <a:off x="1920" y="2736"/>
            <a:ext cx="216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1071" name="Text Box 47"/>
          <xdr:cNvSpPr txBox="1">
            <a:spLocks noChangeArrowheads="1"/>
          </xdr:cNvSpPr>
        </xdr:nvSpPr>
        <xdr:spPr bwMode="auto">
          <a:xfrm>
            <a:off x="714" y="1146"/>
            <a:ext cx="312" cy="2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0,35</a:t>
            </a:r>
          </a:p>
          <a:p>
            <a:pPr algn="l" rtl="0">
              <a:defRPr sz="1000"/>
            </a:pPr>
            <a:endParaRPr lang="fr-FR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72" name="Text Box 48"/>
          <xdr:cNvSpPr txBox="1">
            <a:spLocks noChangeArrowheads="1"/>
          </xdr:cNvSpPr>
        </xdr:nvSpPr>
        <xdr:spPr bwMode="auto">
          <a:xfrm>
            <a:off x="714" y="2095"/>
            <a:ext cx="312" cy="2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0,35</a:t>
            </a:r>
          </a:p>
          <a:p>
            <a:pPr algn="l" rtl="0">
              <a:defRPr sz="1000"/>
            </a:pPr>
            <a:endParaRPr lang="fr-FR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73" name="Text Box 49"/>
          <xdr:cNvSpPr txBox="1">
            <a:spLocks noChangeArrowheads="1"/>
          </xdr:cNvSpPr>
        </xdr:nvSpPr>
        <xdr:spPr bwMode="auto">
          <a:xfrm>
            <a:off x="1482" y="1431"/>
            <a:ext cx="312" cy="2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0,70</a:t>
            </a:r>
          </a:p>
          <a:p>
            <a:pPr algn="l" rtl="0">
              <a:defRPr sz="1000"/>
            </a:pPr>
            <a:endParaRPr lang="fr-FR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74" name="Text Box 50"/>
          <xdr:cNvSpPr txBox="1">
            <a:spLocks noChangeArrowheads="1"/>
          </xdr:cNvSpPr>
        </xdr:nvSpPr>
        <xdr:spPr bwMode="auto">
          <a:xfrm>
            <a:off x="1524" y="2235"/>
            <a:ext cx="312" cy="2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0,50</a:t>
            </a:r>
          </a:p>
          <a:p>
            <a:pPr algn="l" rtl="0">
              <a:defRPr sz="1000"/>
            </a:pPr>
            <a:endParaRPr lang="fr-FR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75" name="Text Box 51"/>
          <xdr:cNvSpPr txBox="1">
            <a:spLocks noChangeArrowheads="1"/>
          </xdr:cNvSpPr>
        </xdr:nvSpPr>
        <xdr:spPr bwMode="auto">
          <a:xfrm>
            <a:off x="2256" y="1055"/>
            <a:ext cx="312" cy="2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0,50</a:t>
            </a:r>
          </a:p>
          <a:p>
            <a:pPr algn="l" rtl="0">
              <a:defRPr sz="1000"/>
            </a:pPr>
            <a:endParaRPr lang="fr-FR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76" name="Text Box 52"/>
          <xdr:cNvSpPr txBox="1">
            <a:spLocks noChangeArrowheads="1"/>
          </xdr:cNvSpPr>
        </xdr:nvSpPr>
        <xdr:spPr bwMode="auto">
          <a:xfrm>
            <a:off x="2250" y="1811"/>
            <a:ext cx="312" cy="2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0,20</a:t>
            </a:r>
          </a:p>
          <a:p>
            <a:pPr algn="l" rtl="0">
              <a:defRPr sz="1000"/>
            </a:pPr>
            <a:endParaRPr lang="fr-FR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77" name="Text Box 53"/>
          <xdr:cNvSpPr txBox="1">
            <a:spLocks noChangeArrowheads="1"/>
          </xdr:cNvSpPr>
        </xdr:nvSpPr>
        <xdr:spPr bwMode="auto">
          <a:xfrm>
            <a:off x="3168" y="1329"/>
            <a:ext cx="312" cy="2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0,20</a:t>
            </a:r>
          </a:p>
          <a:p>
            <a:pPr algn="l" rtl="0">
              <a:defRPr sz="1000"/>
            </a:pPr>
            <a:endParaRPr lang="fr-FR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78" name="Text Box 54"/>
          <xdr:cNvSpPr txBox="1">
            <a:spLocks noChangeArrowheads="1"/>
          </xdr:cNvSpPr>
        </xdr:nvSpPr>
        <xdr:spPr bwMode="auto">
          <a:xfrm>
            <a:off x="4080" y="1431"/>
            <a:ext cx="312" cy="2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0,50</a:t>
            </a:r>
          </a:p>
          <a:p>
            <a:pPr algn="l" rtl="0">
              <a:defRPr sz="1000"/>
            </a:pPr>
            <a:endParaRPr lang="fr-FR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79" name="Text Box 55"/>
          <xdr:cNvSpPr txBox="1">
            <a:spLocks noChangeArrowheads="1"/>
          </xdr:cNvSpPr>
        </xdr:nvSpPr>
        <xdr:spPr bwMode="auto">
          <a:xfrm>
            <a:off x="4128" y="2321"/>
            <a:ext cx="312" cy="2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0,10</a:t>
            </a:r>
          </a:p>
          <a:p>
            <a:pPr algn="l" rtl="0">
              <a:defRPr sz="1000"/>
            </a:pPr>
            <a:endParaRPr lang="fr-FR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zoomScaleNormal="100" workbookViewId="0"/>
  </sheetViews>
  <sheetFormatPr baseColWidth="10" defaultRowHeight="12.75"/>
  <cols>
    <col min="1" max="1" width="3.42578125" style="3" customWidth="1"/>
    <col min="2" max="2" width="11" style="3" customWidth="1"/>
    <col min="3" max="3" width="37.140625" style="3" customWidth="1"/>
    <col min="4" max="4" width="14.140625" style="3" customWidth="1"/>
    <col min="5" max="5" width="11.42578125" style="3"/>
    <col min="6" max="10" width="10.85546875" style="3" customWidth="1"/>
    <col min="11" max="16384" width="11.42578125" style="3"/>
  </cols>
  <sheetData>
    <row r="1" spans="1:5" ht="18">
      <c r="A1" s="1" t="s">
        <v>55</v>
      </c>
      <c r="B1" s="2"/>
      <c r="C1" s="19"/>
    </row>
    <row r="3" spans="1:5" ht="30">
      <c r="B3" s="4" t="s">
        <v>0</v>
      </c>
      <c r="C3" s="5" t="s">
        <v>1</v>
      </c>
      <c r="D3" s="6" t="s">
        <v>2</v>
      </c>
      <c r="E3" s="6" t="s">
        <v>3</v>
      </c>
    </row>
    <row r="4" spans="1:5" ht="15.75" customHeight="1">
      <c r="B4" s="20" t="s">
        <v>4</v>
      </c>
      <c r="C4" s="21" t="s">
        <v>5</v>
      </c>
      <c r="D4" s="22" t="s">
        <v>6</v>
      </c>
      <c r="E4" s="23">
        <v>0.35</v>
      </c>
    </row>
    <row r="5" spans="1:5" ht="15.75" customHeight="1">
      <c r="B5" s="20" t="s">
        <v>7</v>
      </c>
      <c r="C5" s="21" t="s">
        <v>8</v>
      </c>
      <c r="D5" s="22" t="s">
        <v>6</v>
      </c>
      <c r="E5" s="23">
        <v>0.35</v>
      </c>
    </row>
    <row r="6" spans="1:5" ht="15.75" customHeight="1">
      <c r="B6" s="20" t="s">
        <v>9</v>
      </c>
      <c r="C6" s="21" t="s">
        <v>10</v>
      </c>
      <c r="D6" s="22" t="s">
        <v>11</v>
      </c>
      <c r="E6" s="23">
        <v>0.7</v>
      </c>
    </row>
    <row r="7" spans="1:5" ht="15.75" customHeight="1">
      <c r="B7" s="20" t="s">
        <v>12</v>
      </c>
      <c r="C7" s="21" t="s">
        <v>13</v>
      </c>
      <c r="D7" s="22" t="s">
        <v>6</v>
      </c>
      <c r="E7" s="23">
        <v>0.5</v>
      </c>
    </row>
    <row r="8" spans="1:5" ht="15.75" customHeight="1">
      <c r="B8" s="20" t="s">
        <v>14</v>
      </c>
      <c r="C8" s="21" t="s">
        <v>15</v>
      </c>
      <c r="D8" s="22" t="s">
        <v>6</v>
      </c>
      <c r="E8" s="23">
        <v>0.5</v>
      </c>
    </row>
    <row r="9" spans="1:5" ht="15.75" customHeight="1">
      <c r="B9" s="20" t="s">
        <v>16</v>
      </c>
      <c r="C9" s="21" t="s">
        <v>17</v>
      </c>
      <c r="D9" s="22" t="s">
        <v>18</v>
      </c>
      <c r="E9" s="23">
        <v>0.2</v>
      </c>
    </row>
    <row r="10" spans="1:5" ht="15.75" customHeight="1">
      <c r="B10" s="20" t="s">
        <v>19</v>
      </c>
      <c r="C10" s="21" t="s">
        <v>20</v>
      </c>
      <c r="D10" s="22" t="s">
        <v>21</v>
      </c>
      <c r="E10" s="23">
        <v>0.2</v>
      </c>
    </row>
    <row r="11" spans="1:5" ht="15.75" customHeight="1">
      <c r="B11" s="20" t="s">
        <v>22</v>
      </c>
      <c r="C11" s="21" t="s">
        <v>23</v>
      </c>
      <c r="D11" s="22" t="s">
        <v>24</v>
      </c>
      <c r="E11" s="23">
        <v>0.5</v>
      </c>
    </row>
    <row r="12" spans="1:5" ht="15.75" customHeight="1">
      <c r="B12" s="20" t="s">
        <v>25</v>
      </c>
      <c r="C12" s="21" t="s">
        <v>26</v>
      </c>
      <c r="D12" s="22" t="s">
        <v>12</v>
      </c>
      <c r="E12" s="23">
        <v>0.1</v>
      </c>
    </row>
    <row r="13" spans="1:5" ht="15">
      <c r="D13" s="7" t="s">
        <v>31</v>
      </c>
      <c r="E13" s="24">
        <f>SUM(E4:E12)</f>
        <v>3.4000000000000004</v>
      </c>
    </row>
    <row r="16" spans="1:5">
      <c r="A16" s="8" t="s">
        <v>27</v>
      </c>
      <c r="C16" s="3" t="s">
        <v>28</v>
      </c>
    </row>
    <row r="17" spans="1:10">
      <c r="A17" s="8"/>
    </row>
    <row r="18" spans="1:10">
      <c r="A18" s="8"/>
    </row>
    <row r="19" spans="1:10">
      <c r="A19" s="8" t="s">
        <v>29</v>
      </c>
      <c r="C19" s="8" t="s">
        <v>32</v>
      </c>
      <c r="E19" s="9">
        <v>1600</v>
      </c>
    </row>
    <row r="20" spans="1:10">
      <c r="A20" s="8"/>
      <c r="C20" s="8" t="s">
        <v>33</v>
      </c>
      <c r="E20" s="9">
        <v>40</v>
      </c>
      <c r="F20" s="3" t="s">
        <v>34</v>
      </c>
    </row>
    <row r="21" spans="1:10">
      <c r="A21" s="8"/>
      <c r="E21" s="10"/>
    </row>
    <row r="22" spans="1:10" ht="14.25">
      <c r="C22" s="11" t="s">
        <v>35</v>
      </c>
      <c r="D22" s="3" t="s">
        <v>30</v>
      </c>
      <c r="E22" s="12">
        <f>E13*E19/(E20*60)</f>
        <v>2.2666666666666671</v>
      </c>
    </row>
    <row r="23" spans="1:10">
      <c r="D23" s="3" t="s">
        <v>36</v>
      </c>
      <c r="E23" s="13">
        <f>ROUNDUP(E22,0)</f>
        <v>3</v>
      </c>
    </row>
    <row r="25" spans="1:10">
      <c r="A25" s="8" t="s">
        <v>37</v>
      </c>
      <c r="C25" s="8" t="s">
        <v>38</v>
      </c>
      <c r="E25" s="16" t="s">
        <v>39</v>
      </c>
      <c r="F25" s="17" t="s">
        <v>40</v>
      </c>
      <c r="G25" s="16" t="s">
        <v>41</v>
      </c>
      <c r="H25" s="17" t="s">
        <v>40</v>
      </c>
      <c r="I25" s="16" t="s">
        <v>42</v>
      </c>
      <c r="J25" s="17" t="s">
        <v>40</v>
      </c>
    </row>
    <row r="26" spans="1:10">
      <c r="C26" s="8"/>
      <c r="E26" s="16" t="s">
        <v>4</v>
      </c>
      <c r="F26" s="17">
        <f>E4</f>
        <v>0.35</v>
      </c>
      <c r="G26" s="16" t="s">
        <v>9</v>
      </c>
      <c r="H26" s="17">
        <f>E6</f>
        <v>0.7</v>
      </c>
      <c r="I26" s="16" t="s">
        <v>16</v>
      </c>
      <c r="J26" s="17">
        <f>E9</f>
        <v>0.2</v>
      </c>
    </row>
    <row r="27" spans="1:10">
      <c r="C27" s="8"/>
      <c r="E27" s="16" t="s">
        <v>7</v>
      </c>
      <c r="F27" s="17">
        <f>E5</f>
        <v>0.35</v>
      </c>
      <c r="G27" s="16" t="s">
        <v>14</v>
      </c>
      <c r="H27" s="17">
        <f>E8</f>
        <v>0.5</v>
      </c>
      <c r="I27" s="16" t="s">
        <v>19</v>
      </c>
      <c r="J27" s="17">
        <f>E10</f>
        <v>0.2</v>
      </c>
    </row>
    <row r="28" spans="1:10">
      <c r="C28" s="8"/>
      <c r="E28" s="16" t="s">
        <v>12</v>
      </c>
      <c r="F28" s="17">
        <f>E7</f>
        <v>0.5</v>
      </c>
      <c r="G28" s="16"/>
      <c r="H28" s="17"/>
      <c r="I28" s="16" t="s">
        <v>22</v>
      </c>
      <c r="J28" s="17">
        <f>E11</f>
        <v>0.5</v>
      </c>
    </row>
    <row r="29" spans="1:10">
      <c r="C29" s="8"/>
      <c r="E29" s="16"/>
      <c r="F29" s="17"/>
      <c r="G29" s="16"/>
      <c r="H29" s="17"/>
      <c r="I29" s="16" t="s">
        <v>25</v>
      </c>
      <c r="J29" s="17">
        <f>E12</f>
        <v>0.1</v>
      </c>
    </row>
    <row r="30" spans="1:10">
      <c r="C30" s="8"/>
      <c r="E30" s="16" t="s">
        <v>31</v>
      </c>
      <c r="F30" s="17">
        <f>SUM(F26:F29)</f>
        <v>1.2</v>
      </c>
      <c r="G30" s="16" t="s">
        <v>31</v>
      </c>
      <c r="H30" s="17">
        <f>SUM(H26:H29)</f>
        <v>1.2</v>
      </c>
      <c r="I30" s="16" t="s">
        <v>31</v>
      </c>
      <c r="J30" s="17">
        <f>SUM(J26:J29)</f>
        <v>1</v>
      </c>
    </row>
    <row r="31" spans="1:10">
      <c r="C31" s="8"/>
    </row>
    <row r="32" spans="1:10">
      <c r="C32" s="8" t="s">
        <v>43</v>
      </c>
      <c r="E32" s="14">
        <f>MAX(F30,H30,J30)</f>
        <v>1.2</v>
      </c>
    </row>
    <row r="33" spans="1:14">
      <c r="C33" s="8" t="s">
        <v>44</v>
      </c>
      <c r="E33" s="14">
        <f>E32*E23</f>
        <v>3.5999999999999996</v>
      </c>
    </row>
    <row r="34" spans="1:14">
      <c r="C34" s="8" t="s">
        <v>45</v>
      </c>
      <c r="E34" s="14">
        <f>E33-E13</f>
        <v>0.19999999999999929</v>
      </c>
    </row>
    <row r="35" spans="1:14">
      <c r="C35" s="8" t="s">
        <v>56</v>
      </c>
      <c r="E35" s="25">
        <f>E20*60/E32</f>
        <v>2000</v>
      </c>
      <c r="G35" s="26" t="s">
        <v>57</v>
      </c>
      <c r="H35" s="26"/>
      <c r="I35" s="26"/>
      <c r="J35" s="26">
        <f>E20*E19/E35</f>
        <v>32</v>
      </c>
      <c r="K35" s="26" t="s">
        <v>58</v>
      </c>
    </row>
    <row r="36" spans="1:14">
      <c r="C36" s="8" t="s">
        <v>46</v>
      </c>
      <c r="E36" s="15">
        <f>E34/E33</f>
        <v>5.5555555555555365E-2</v>
      </c>
    </row>
    <row r="38" spans="1:14">
      <c r="A38" s="8" t="s">
        <v>47</v>
      </c>
      <c r="C38" s="8" t="s">
        <v>48</v>
      </c>
    </row>
    <row r="39" spans="1:14">
      <c r="C39" s="8" t="s">
        <v>49</v>
      </c>
      <c r="E39" s="12">
        <f>MAX(E4:E12)</f>
        <v>0.7</v>
      </c>
    </row>
    <row r="40" spans="1:14">
      <c r="C40" s="8"/>
    </row>
    <row r="41" spans="1:14">
      <c r="C41" s="8" t="s">
        <v>50</v>
      </c>
      <c r="E41" s="13">
        <f>E20*60/E39</f>
        <v>3428.5714285714289</v>
      </c>
    </row>
    <row r="42" spans="1:14">
      <c r="C42" s="8"/>
    </row>
    <row r="43" spans="1:14">
      <c r="C43" s="8" t="s">
        <v>51</v>
      </c>
      <c r="E43" s="14">
        <f>ROUNDUP(E13/E39,0)</f>
        <v>5</v>
      </c>
    </row>
    <row r="44" spans="1:14">
      <c r="C44" s="8"/>
    </row>
    <row r="45" spans="1:14">
      <c r="C45" s="8"/>
      <c r="E45" s="16" t="s">
        <v>39</v>
      </c>
      <c r="F45" s="17" t="s">
        <v>40</v>
      </c>
      <c r="G45" s="16" t="s">
        <v>41</v>
      </c>
      <c r="H45" s="17" t="s">
        <v>40</v>
      </c>
      <c r="I45" s="16" t="s">
        <v>42</v>
      </c>
      <c r="J45" s="17" t="s">
        <v>40</v>
      </c>
      <c r="K45" s="16" t="s">
        <v>52</v>
      </c>
      <c r="L45" s="17" t="s">
        <v>40</v>
      </c>
      <c r="M45" s="16" t="s">
        <v>53</v>
      </c>
      <c r="N45" s="17" t="s">
        <v>40</v>
      </c>
    </row>
    <row r="46" spans="1:14">
      <c r="C46" s="8"/>
      <c r="E46" s="16" t="s">
        <v>4</v>
      </c>
      <c r="F46" s="18">
        <f>E4</f>
        <v>0.35</v>
      </c>
      <c r="G46" s="16" t="s">
        <v>9</v>
      </c>
      <c r="H46" s="18">
        <f>E6</f>
        <v>0.7</v>
      </c>
      <c r="I46" s="16" t="s">
        <v>12</v>
      </c>
      <c r="J46" s="18">
        <f>E7</f>
        <v>0.5</v>
      </c>
      <c r="K46" s="16" t="s">
        <v>14</v>
      </c>
      <c r="L46" s="18">
        <f>E8</f>
        <v>0.5</v>
      </c>
      <c r="M46" s="16" t="s">
        <v>22</v>
      </c>
      <c r="N46" s="18">
        <f>E11</f>
        <v>0.5</v>
      </c>
    </row>
    <row r="47" spans="1:14">
      <c r="C47" s="8"/>
      <c r="E47" s="16" t="s">
        <v>7</v>
      </c>
      <c r="F47" s="18">
        <f>E5</f>
        <v>0.35</v>
      </c>
      <c r="G47" s="16"/>
      <c r="H47" s="17"/>
      <c r="I47" s="16" t="s">
        <v>16</v>
      </c>
      <c r="J47" s="18">
        <f>E9</f>
        <v>0.2</v>
      </c>
      <c r="K47" s="16" t="s">
        <v>19</v>
      </c>
      <c r="L47" s="18">
        <f>E10</f>
        <v>0.2</v>
      </c>
      <c r="M47" s="16" t="s">
        <v>25</v>
      </c>
      <c r="N47" s="18">
        <f>E12</f>
        <v>0.1</v>
      </c>
    </row>
    <row r="48" spans="1:14">
      <c r="C48" s="8"/>
      <c r="E48" s="16" t="s">
        <v>31</v>
      </c>
      <c r="F48" s="17">
        <f>SUM(F46:F47)</f>
        <v>0.7</v>
      </c>
      <c r="G48" s="16" t="s">
        <v>31</v>
      </c>
      <c r="H48" s="17">
        <f>SUM(H46:H47)</f>
        <v>0.7</v>
      </c>
      <c r="I48" s="16" t="s">
        <v>31</v>
      </c>
      <c r="J48" s="17">
        <f>SUM(J46:J47)</f>
        <v>0.7</v>
      </c>
      <c r="K48" s="16" t="s">
        <v>31</v>
      </c>
      <c r="L48" s="17">
        <f>SUM(L46:L47)</f>
        <v>0.7</v>
      </c>
      <c r="M48" s="16" t="s">
        <v>31</v>
      </c>
      <c r="N48" s="17">
        <f>SUM(N46:N47)</f>
        <v>0.6</v>
      </c>
    </row>
    <row r="49" spans="1:5">
      <c r="C49" s="8"/>
    </row>
    <row r="50" spans="1:5">
      <c r="C50" s="8" t="s">
        <v>43</v>
      </c>
      <c r="E50" s="14">
        <f>MAX(F48,H48,J48,L48,N48)</f>
        <v>0.7</v>
      </c>
    </row>
    <row r="51" spans="1:5">
      <c r="C51" s="8" t="s">
        <v>44</v>
      </c>
      <c r="E51" s="14">
        <f>E50*E43</f>
        <v>3.5</v>
      </c>
    </row>
    <row r="52" spans="1:5">
      <c r="C52" s="8" t="s">
        <v>45</v>
      </c>
      <c r="E52" s="12">
        <f>E51-E13</f>
        <v>9.9999999999999645E-2</v>
      </c>
    </row>
    <row r="53" spans="1:5">
      <c r="C53" s="8"/>
    </row>
    <row r="54" spans="1:5">
      <c r="C54" s="8" t="s">
        <v>46</v>
      </c>
      <c r="E54" s="15">
        <f>E52/E51</f>
        <v>2.857142857142847E-2</v>
      </c>
    </row>
    <row r="56" spans="1:5">
      <c r="A56" s="8" t="s">
        <v>54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2005-11-02T12:14:47Z</dcterms:created>
  <dcterms:modified xsi:type="dcterms:W3CDTF">2016-02-01T11:20:28Z</dcterms:modified>
</cp:coreProperties>
</file>