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240" windowHeight="858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C7" i="1"/>
  <c r="C13" s="1"/>
  <c r="H39"/>
  <c r="C41"/>
  <c r="D41" s="1"/>
  <c r="C42"/>
  <c r="C43"/>
  <c r="D43" s="1"/>
  <c r="E43" s="1"/>
  <c r="F43" s="1"/>
  <c r="G43" s="1"/>
  <c r="H47"/>
  <c r="C49"/>
  <c r="D49" s="1"/>
  <c r="C51"/>
  <c r="E41" l="1"/>
  <c r="D42"/>
  <c r="C14"/>
  <c r="C15" s="1"/>
  <c r="C16"/>
  <c r="D50"/>
  <c r="E49"/>
  <c r="D51"/>
  <c r="E51" s="1"/>
  <c r="F51" s="1"/>
  <c r="G51" s="1"/>
  <c r="C50"/>
  <c r="H43"/>
  <c r="C17"/>
  <c r="C32" s="1"/>
  <c r="C33" s="1"/>
  <c r="C30"/>
  <c r="C27"/>
  <c r="F41" l="1"/>
  <c r="E42"/>
  <c r="E50"/>
  <c r="F49"/>
  <c r="C28"/>
  <c r="C29"/>
  <c r="H51"/>
  <c r="H50" l="1"/>
  <c r="H52" s="1"/>
  <c r="G41"/>
  <c r="G42" s="1"/>
  <c r="F42"/>
  <c r="F50"/>
  <c r="G49"/>
  <c r="G50" s="1"/>
  <c r="H42" l="1"/>
  <c r="H44" s="1"/>
</calcChain>
</file>

<file path=xl/sharedStrings.xml><?xml version="1.0" encoding="utf-8"?>
<sst xmlns="http://schemas.openxmlformats.org/spreadsheetml/2006/main" count="63" uniqueCount="36">
  <si>
    <t>Corrigé Isolex</t>
  </si>
  <si>
    <t>Demande</t>
  </si>
  <si>
    <t>litres/jour</t>
  </si>
  <si>
    <t>Taux de production</t>
  </si>
  <si>
    <t>Coût de stockage</t>
  </si>
  <si>
    <t>€/semaine</t>
  </si>
  <si>
    <t>Coût de lancement</t>
  </si>
  <si>
    <t>€</t>
  </si>
  <si>
    <t>Question 1</t>
  </si>
  <si>
    <t>Plan de production</t>
  </si>
  <si>
    <t>Calcul de la quantité économique de lancement</t>
  </si>
  <si>
    <t>Q=</t>
  </si>
  <si>
    <t>jours par semaine</t>
  </si>
  <si>
    <t>€/jour</t>
  </si>
  <si>
    <t>Périodicité</t>
  </si>
  <si>
    <t>jours</t>
  </si>
  <si>
    <t>Temps de production</t>
  </si>
  <si>
    <t>Si le coût de nettoyage était négligeable, on produirait au même taux que la demande,</t>
  </si>
  <si>
    <t>Question 2</t>
  </si>
  <si>
    <t>Acquisition d'un système de nettoyage automatique</t>
  </si>
  <si>
    <t>Investissement</t>
  </si>
  <si>
    <t>Coût de gestion du stock</t>
  </si>
  <si>
    <t>Economie</t>
  </si>
  <si>
    <t>Durée de remboursement</t>
  </si>
  <si>
    <t>Cet investissement est rentable</t>
  </si>
  <si>
    <t>Question 3</t>
  </si>
  <si>
    <t>Semaine</t>
  </si>
  <si>
    <t>Contrat spécifique</t>
  </si>
  <si>
    <t>semaines</t>
  </si>
  <si>
    <t>Total</t>
  </si>
  <si>
    <t>Production</t>
  </si>
  <si>
    <t>Coût du stock</t>
  </si>
  <si>
    <t>Stock final</t>
  </si>
  <si>
    <t>Exemple de plan de production</t>
  </si>
  <si>
    <t>Exemple de plan de production avec limitation à 3500</t>
  </si>
  <si>
    <t>par exemple, on ferait un lot par jour ; le stock serait négligeable</t>
  </si>
</sst>
</file>

<file path=xl/styles.xml><?xml version="1.0" encoding="utf-8"?>
<styleSheet xmlns="http://schemas.openxmlformats.org/spreadsheetml/2006/main">
  <fonts count="4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1" fontId="1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2" fillId="3" borderId="0" xfId="0" applyFont="1" applyFill="1"/>
    <xf numFmtId="0" fontId="2" fillId="3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abSelected="1" workbookViewId="0"/>
  </sheetViews>
  <sheetFormatPr baseColWidth="10" defaultRowHeight="12.75"/>
  <cols>
    <col min="1" max="1" width="15.140625" style="2" customWidth="1"/>
    <col min="2" max="2" width="17.5703125" style="2" customWidth="1"/>
    <col min="3" max="16384" width="11.42578125" style="2"/>
  </cols>
  <sheetData>
    <row r="1" spans="1:4">
      <c r="A1" s="1" t="s">
        <v>0</v>
      </c>
    </row>
    <row r="3" spans="1:4">
      <c r="C3" s="3">
        <v>5</v>
      </c>
      <c r="D3" s="2" t="s">
        <v>12</v>
      </c>
    </row>
    <row r="4" spans="1:4">
      <c r="B4" s="4" t="s">
        <v>1</v>
      </c>
      <c r="C4" s="3">
        <v>400</v>
      </c>
      <c r="D4" s="2" t="s">
        <v>2</v>
      </c>
    </row>
    <row r="5" spans="1:4">
      <c r="B5" s="4" t="s">
        <v>3</v>
      </c>
      <c r="C5" s="3">
        <v>1000</v>
      </c>
      <c r="D5" s="2" t="s">
        <v>2</v>
      </c>
    </row>
    <row r="6" spans="1:4">
      <c r="B6" s="4" t="s">
        <v>4</v>
      </c>
      <c r="C6" s="3">
        <v>0.2</v>
      </c>
      <c r="D6" s="2" t="s">
        <v>5</v>
      </c>
    </row>
    <row r="7" spans="1:4">
      <c r="B7" s="4" t="s">
        <v>4</v>
      </c>
      <c r="C7" s="3">
        <f>C6/C3</f>
        <v>0.04</v>
      </c>
      <c r="D7" s="2" t="s">
        <v>13</v>
      </c>
    </row>
    <row r="8" spans="1:4">
      <c r="B8" s="4" t="s">
        <v>6</v>
      </c>
      <c r="C8" s="3">
        <v>1000</v>
      </c>
      <c r="D8" s="2" t="s">
        <v>7</v>
      </c>
    </row>
    <row r="10" spans="1:4">
      <c r="A10" s="5" t="s">
        <v>8</v>
      </c>
      <c r="B10" s="6" t="s">
        <v>9</v>
      </c>
    </row>
    <row r="12" spans="1:4">
      <c r="B12" s="7" t="s">
        <v>10</v>
      </c>
    </row>
    <row r="13" spans="1:4">
      <c r="B13" s="4" t="s">
        <v>11</v>
      </c>
      <c r="C13" s="8">
        <f>SQRT(2*C4*C8/(C7*(1-C4/C5)))</f>
        <v>5773.5026918962576</v>
      </c>
    </row>
    <row r="14" spans="1:4">
      <c r="B14" s="4" t="s">
        <v>14</v>
      </c>
      <c r="C14" s="9">
        <f>C13/C4</f>
        <v>14.433756729740644</v>
      </c>
      <c r="D14" s="2" t="s">
        <v>15</v>
      </c>
    </row>
    <row r="15" spans="1:4">
      <c r="B15" s="4" t="s">
        <v>14</v>
      </c>
      <c r="C15" s="9">
        <f>C14/C3</f>
        <v>2.8867513459481287</v>
      </c>
      <c r="D15" s="2" t="s">
        <v>28</v>
      </c>
    </row>
    <row r="16" spans="1:4">
      <c r="B16" s="4" t="s">
        <v>16</v>
      </c>
      <c r="C16" s="9">
        <f>C13/C5</f>
        <v>5.7735026918962573</v>
      </c>
      <c r="D16" s="2" t="s">
        <v>15</v>
      </c>
    </row>
    <row r="17" spans="1:4">
      <c r="B17" s="10" t="s">
        <v>21</v>
      </c>
      <c r="C17" s="9">
        <f>SQRT(2*C4*C8*C7*(1-(C4/C5)))</f>
        <v>138.5640646055102</v>
      </c>
      <c r="D17" s="2" t="s">
        <v>13</v>
      </c>
    </row>
    <row r="19" spans="1:4">
      <c r="B19" s="11" t="s">
        <v>17</v>
      </c>
    </row>
    <row r="20" spans="1:4">
      <c r="B20" s="12" t="s">
        <v>35</v>
      </c>
    </row>
    <row r="22" spans="1:4">
      <c r="A22" s="5" t="s">
        <v>18</v>
      </c>
      <c r="B22" s="13" t="s">
        <v>19</v>
      </c>
    </row>
    <row r="23" spans="1:4">
      <c r="B23" s="4" t="s">
        <v>20</v>
      </c>
      <c r="C23" s="3">
        <v>10000</v>
      </c>
      <c r="D23" s="2" t="s">
        <v>7</v>
      </c>
    </row>
    <row r="24" spans="1:4">
      <c r="B24" s="4" t="s">
        <v>6</v>
      </c>
      <c r="C24" s="3">
        <v>100</v>
      </c>
      <c r="D24" s="2" t="s">
        <v>7</v>
      </c>
    </row>
    <row r="26" spans="1:4">
      <c r="B26" s="7" t="s">
        <v>10</v>
      </c>
    </row>
    <row r="27" spans="1:4">
      <c r="B27" s="4" t="s">
        <v>11</v>
      </c>
      <c r="C27" s="8">
        <f>SQRT(2*C4*C24/(C7*(1-C4/C5)))</f>
        <v>1825.7418583505537</v>
      </c>
    </row>
    <row r="28" spans="1:4">
      <c r="B28" s="4" t="s">
        <v>14</v>
      </c>
      <c r="C28" s="9">
        <f>C27/C4</f>
        <v>4.5643546458763842</v>
      </c>
      <c r="D28" s="2" t="s">
        <v>15</v>
      </c>
    </row>
    <row r="29" spans="1:4">
      <c r="B29" s="4" t="s">
        <v>16</v>
      </c>
      <c r="C29" s="9">
        <f>C27/C5</f>
        <v>1.8257418583505536</v>
      </c>
      <c r="D29" s="2" t="s">
        <v>15</v>
      </c>
    </row>
    <row r="30" spans="1:4">
      <c r="B30" s="10" t="s">
        <v>21</v>
      </c>
      <c r="C30" s="14">
        <f>SQRT(2*C4*C24*C7*(1-(C4/C5)))</f>
        <v>43.81780460041329</v>
      </c>
      <c r="D30" s="2" t="s">
        <v>13</v>
      </c>
    </row>
    <row r="32" spans="1:4">
      <c r="B32" s="10" t="s">
        <v>22</v>
      </c>
      <c r="C32" s="15">
        <f>C17-C30</f>
        <v>94.7462600050969</v>
      </c>
      <c r="D32" s="2" t="s">
        <v>13</v>
      </c>
    </row>
    <row r="33" spans="1:8">
      <c r="B33" s="10" t="s">
        <v>23</v>
      </c>
      <c r="C33" s="8">
        <f>C23/C32</f>
        <v>105.54506319787238</v>
      </c>
      <c r="D33" s="2" t="s">
        <v>15</v>
      </c>
      <c r="E33" s="16" t="s">
        <v>24</v>
      </c>
      <c r="F33" s="17"/>
      <c r="G33" s="17"/>
    </row>
    <row r="35" spans="1:8">
      <c r="A35" s="5" t="s">
        <v>25</v>
      </c>
      <c r="B35" s="13" t="s">
        <v>27</v>
      </c>
    </row>
    <row r="36" spans="1:8">
      <c r="A36" s="5"/>
      <c r="B36" s="13"/>
    </row>
    <row r="37" spans="1:8">
      <c r="A37" s="5"/>
      <c r="B37" s="13" t="s">
        <v>33</v>
      </c>
    </row>
    <row r="38" spans="1:8">
      <c r="B38" s="3" t="s">
        <v>26</v>
      </c>
      <c r="C38" s="3">
        <v>1</v>
      </c>
      <c r="D38" s="3">
        <v>2</v>
      </c>
      <c r="E38" s="3">
        <v>3</v>
      </c>
      <c r="F38" s="3">
        <v>4</v>
      </c>
      <c r="G38" s="3">
        <v>5</v>
      </c>
      <c r="H38" s="3" t="s">
        <v>29</v>
      </c>
    </row>
    <row r="39" spans="1:8">
      <c r="B39" s="3" t="s">
        <v>1</v>
      </c>
      <c r="C39" s="3">
        <v>1500</v>
      </c>
      <c r="D39" s="3">
        <v>2500</v>
      </c>
      <c r="E39" s="3">
        <v>3500</v>
      </c>
      <c r="F39" s="3">
        <v>1000</v>
      </c>
      <c r="G39" s="3">
        <v>1250</v>
      </c>
      <c r="H39" s="3">
        <f>SUM(C39:G39)</f>
        <v>9750</v>
      </c>
    </row>
    <row r="40" spans="1:8">
      <c r="B40" s="3" t="s">
        <v>30</v>
      </c>
      <c r="C40" s="18">
        <v>4000</v>
      </c>
      <c r="D40" s="18"/>
      <c r="E40" s="18">
        <v>5000</v>
      </c>
      <c r="F40" s="18">
        <v>750</v>
      </c>
      <c r="G40" s="18"/>
    </row>
    <row r="41" spans="1:8">
      <c r="B41" s="19" t="s">
        <v>32</v>
      </c>
      <c r="C41" s="19">
        <f>C40-C39</f>
        <v>2500</v>
      </c>
      <c r="D41" s="19">
        <f>C41+D40-D39</f>
        <v>0</v>
      </c>
      <c r="E41" s="19">
        <f>D41+E40-E39</f>
        <v>1500</v>
      </c>
      <c r="F41" s="19">
        <f>E41+F40-F39</f>
        <v>1250</v>
      </c>
      <c r="G41" s="19">
        <f>F41+G40-G39</f>
        <v>0</v>
      </c>
    </row>
    <row r="42" spans="1:8">
      <c r="B42" s="20" t="s">
        <v>31</v>
      </c>
      <c r="C42" s="3">
        <f>C41*$C$6</f>
        <v>500</v>
      </c>
      <c r="D42" s="3">
        <f>D41*$C$6</f>
        <v>0</v>
      </c>
      <c r="E42" s="3">
        <f>E41*$C$6</f>
        <v>300</v>
      </c>
      <c r="F42" s="3">
        <f>F41*$C$6</f>
        <v>250</v>
      </c>
      <c r="G42" s="3">
        <f>G41*$C$6</f>
        <v>0</v>
      </c>
      <c r="H42" s="3">
        <f>SUM(C42:G42)</f>
        <v>1050</v>
      </c>
    </row>
    <row r="43" spans="1:8">
      <c r="B43" s="20" t="s">
        <v>6</v>
      </c>
      <c r="C43" s="3">
        <f>IF(C40&gt;0,$C$8,0)</f>
        <v>1000</v>
      </c>
      <c r="D43" s="3">
        <f>IF(AND(D40&gt;0, C43=0),$C$8,0)</f>
        <v>0</v>
      </c>
      <c r="E43" s="3">
        <f>IF(AND(E40&gt;0, D43=0),$C$8,0)</f>
        <v>1000</v>
      </c>
      <c r="F43" s="3">
        <f>IF(AND(F40&gt;0, E43=0),$C$8,0)</f>
        <v>0</v>
      </c>
      <c r="G43" s="3">
        <f>IF(AND(G40&gt;0, F43=0),$C$8,0)</f>
        <v>0</v>
      </c>
      <c r="H43" s="3">
        <f>SUM(C43:G43)</f>
        <v>2000</v>
      </c>
    </row>
    <row r="44" spans="1:8">
      <c r="H44" s="21">
        <f>H42+H43</f>
        <v>3050</v>
      </c>
    </row>
    <row r="45" spans="1:8">
      <c r="B45" s="13" t="s">
        <v>34</v>
      </c>
    </row>
    <row r="46" spans="1:8">
      <c r="B46" s="3" t="s">
        <v>26</v>
      </c>
      <c r="C46" s="3">
        <v>1</v>
      </c>
      <c r="D46" s="3">
        <v>2</v>
      </c>
      <c r="E46" s="3">
        <v>3</v>
      </c>
      <c r="F46" s="3">
        <v>4</v>
      </c>
      <c r="G46" s="3">
        <v>5</v>
      </c>
      <c r="H46" s="3" t="s">
        <v>29</v>
      </c>
    </row>
    <row r="47" spans="1:8">
      <c r="B47" s="3" t="s">
        <v>1</v>
      </c>
      <c r="C47" s="3">
        <v>1500</v>
      </c>
      <c r="D47" s="3">
        <v>2500</v>
      </c>
      <c r="E47" s="3">
        <v>3500</v>
      </c>
      <c r="F47" s="3">
        <v>1000</v>
      </c>
      <c r="G47" s="3">
        <v>1250</v>
      </c>
      <c r="H47" s="3">
        <f>SUM(C47:G47)</f>
        <v>9750</v>
      </c>
    </row>
    <row r="48" spans="1:8">
      <c r="B48" s="3" t="s">
        <v>30</v>
      </c>
      <c r="C48" s="18">
        <v>3500</v>
      </c>
      <c r="D48" s="18">
        <v>500</v>
      </c>
      <c r="E48" s="18">
        <v>3500</v>
      </c>
      <c r="F48" s="18">
        <v>2250</v>
      </c>
      <c r="G48" s="18"/>
    </row>
    <row r="49" spans="2:8">
      <c r="B49" s="19" t="s">
        <v>32</v>
      </c>
      <c r="C49" s="19">
        <f>C48-C47</f>
        <v>2000</v>
      </c>
      <c r="D49" s="19">
        <f>C49+D48-D47</f>
        <v>0</v>
      </c>
      <c r="E49" s="19">
        <f>D49+E48-E47</f>
        <v>0</v>
      </c>
      <c r="F49" s="19">
        <f>E49+F48-F47</f>
        <v>1250</v>
      </c>
      <c r="G49" s="19">
        <f>F49+G48-G47</f>
        <v>0</v>
      </c>
    </row>
    <row r="50" spans="2:8">
      <c r="B50" s="20" t="s">
        <v>31</v>
      </c>
      <c r="C50" s="3">
        <f>C49*$C$6</f>
        <v>400</v>
      </c>
      <c r="D50" s="3">
        <f>D49*$C$6</f>
        <v>0</v>
      </c>
      <c r="E50" s="3">
        <f>E49*$C$6</f>
        <v>0</v>
      </c>
      <c r="F50" s="3">
        <f>F49*$C$6</f>
        <v>250</v>
      </c>
      <c r="G50" s="3">
        <f>G49*$C$6</f>
        <v>0</v>
      </c>
      <c r="H50" s="3">
        <f>SUM(C50:G50)</f>
        <v>650</v>
      </c>
    </row>
    <row r="51" spans="2:8">
      <c r="B51" s="20" t="s">
        <v>6</v>
      </c>
      <c r="C51" s="3">
        <f>IF(C48&gt;0,$C$8,0)</f>
        <v>1000</v>
      </c>
      <c r="D51" s="3">
        <f>IF(AND(D48&gt;0, C51=0),$C$8,0)</f>
        <v>0</v>
      </c>
      <c r="E51" s="3">
        <f>IF(AND(E48&gt;0, D51=0),$C$8,0)</f>
        <v>1000</v>
      </c>
      <c r="F51" s="3">
        <f>IF(AND(F48&gt;0, E51=0),$C$8,0)</f>
        <v>0</v>
      </c>
      <c r="G51" s="3">
        <f>IF(AND(G48&gt;0, F51=0),$C$8,0)</f>
        <v>0</v>
      </c>
      <c r="H51" s="3">
        <f>SUM(C51:G51)</f>
        <v>2000</v>
      </c>
    </row>
    <row r="52" spans="2:8">
      <c r="H52" s="21">
        <f>H50+H51</f>
        <v>2650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2005-09-28T17:26:52Z</dcterms:created>
  <dcterms:modified xsi:type="dcterms:W3CDTF">2016-02-01T10:54:21Z</dcterms:modified>
</cp:coreProperties>
</file>