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210" windowHeight="7890"/>
  </bookViews>
  <sheets>
    <sheet name="Exercice Paretor" sheetId="1" r:id="rId1"/>
  </sheets>
  <calcPr calcId="125725"/>
</workbook>
</file>

<file path=xl/calcChain.xml><?xml version="1.0" encoding="utf-8"?>
<calcChain xmlns="http://schemas.openxmlformats.org/spreadsheetml/2006/main">
  <c r="B9" i="1"/>
  <c r="C9"/>
  <c r="B12"/>
  <c r="C12"/>
  <c r="C17" s="1"/>
  <c r="B13"/>
  <c r="C13"/>
  <c r="C18" s="1"/>
  <c r="B14"/>
  <c r="C14"/>
  <c r="C19" s="1"/>
  <c r="C39"/>
  <c r="C40"/>
  <c r="C41"/>
  <c r="C25" l="1"/>
  <c r="C30" s="1"/>
  <c r="C35" s="1"/>
  <c r="G30"/>
  <c r="G35" s="1"/>
  <c r="G40" s="1"/>
  <c r="G29"/>
  <c r="G34" s="1"/>
  <c r="G39" s="1"/>
  <c r="C24"/>
  <c r="C29" s="1"/>
  <c r="C34" s="1"/>
  <c r="C26"/>
  <c r="C31" s="1"/>
  <c r="C36" s="1"/>
  <c r="G31"/>
  <c r="G36" s="1"/>
  <c r="G41" s="1"/>
  <c r="C43" l="1"/>
  <c r="G45" s="1"/>
  <c r="G43"/>
</calcChain>
</file>

<file path=xl/sharedStrings.xml><?xml version="1.0" encoding="utf-8"?>
<sst xmlns="http://schemas.openxmlformats.org/spreadsheetml/2006/main" count="81" uniqueCount="27">
  <si>
    <t xml:space="preserve">Catégorie </t>
  </si>
  <si>
    <t>Nombre de références</t>
  </si>
  <si>
    <t>% du CA</t>
  </si>
  <si>
    <t>A</t>
  </si>
  <si>
    <t>B</t>
  </si>
  <si>
    <t>C</t>
  </si>
  <si>
    <t>€</t>
  </si>
  <si>
    <t>Taux de détention par an</t>
  </si>
  <si>
    <t>fois par mois</t>
  </si>
  <si>
    <t>Cadencement actuel de livraison</t>
  </si>
  <si>
    <t>Chiffre d'achat annuel (CA)</t>
  </si>
  <si>
    <t>CA</t>
  </si>
  <si>
    <t>Coût de passation de commande</t>
  </si>
  <si>
    <t>Coût de passation de commandes  par catégorie</t>
  </si>
  <si>
    <t>Coût total économique</t>
  </si>
  <si>
    <t>Coût total économique par catégorie</t>
  </si>
  <si>
    <t>Coût total actuel</t>
  </si>
  <si>
    <t>Economie potentielle sur le coût total</t>
  </si>
  <si>
    <t>Nombre de commandes par référence</t>
  </si>
  <si>
    <t>CA moyen par référence</t>
  </si>
  <si>
    <t>Valeur moyenne de commande par catégorie</t>
  </si>
  <si>
    <t>Coûtde détention par an par catégorie</t>
  </si>
  <si>
    <t xml:space="preserve">Coût variable total par référence </t>
  </si>
  <si>
    <t>Valeur du stock moyen par catégorie</t>
  </si>
  <si>
    <t>Autre système</t>
  </si>
  <si>
    <t>Ancien système</t>
  </si>
  <si>
    <t>Corrigé PARETOR</t>
  </si>
</sst>
</file>

<file path=xl/styles.xml><?xml version="1.0" encoding="utf-8"?>
<styleSheet xmlns="http://schemas.openxmlformats.org/spreadsheetml/2006/main">
  <numFmts count="1">
    <numFmt numFmtId="176" formatCode="0.0"/>
  </numFmts>
  <fonts count="2">
    <font>
      <sz val="10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1" xfId="0" applyFill="1" applyBorder="1"/>
    <xf numFmtId="0" fontId="0" fillId="2" borderId="3" xfId="0" applyFill="1" applyBorder="1" applyAlignment="1">
      <alignment horizontal="left"/>
    </xf>
    <xf numFmtId="0" fontId="0" fillId="2" borderId="12" xfId="0" applyFill="1" applyBorder="1"/>
    <xf numFmtId="0" fontId="0" fillId="2" borderId="4" xfId="0" applyFill="1" applyBorder="1" applyAlignment="1">
      <alignment horizontal="left"/>
    </xf>
    <xf numFmtId="0" fontId="0" fillId="2" borderId="13" xfId="0" applyFill="1" applyBorder="1"/>
    <xf numFmtId="0" fontId="0" fillId="2" borderId="6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9" fontId="0" fillId="3" borderId="12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9" fontId="0" fillId="3" borderId="13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1" fontId="0" fillId="2" borderId="0" xfId="0" applyNumberFormat="1" applyFill="1" applyAlignment="1">
      <alignment horizontal="center"/>
    </xf>
    <xf numFmtId="1" fontId="0" fillId="2" borderId="0" xfId="0" applyNumberFormat="1" applyFill="1"/>
    <xf numFmtId="1" fontId="0" fillId="3" borderId="8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76" fontId="0" fillId="2" borderId="11" xfId="0" applyNumberFormat="1" applyFill="1" applyBorder="1" applyAlignment="1">
      <alignment horizontal="center"/>
    </xf>
    <xf numFmtId="176" fontId="0" fillId="2" borderId="12" xfId="0" applyNumberFormat="1" applyFill="1" applyBorder="1" applyAlignment="1">
      <alignment horizontal="center"/>
    </xf>
    <xf numFmtId="176" fontId="0" fillId="2" borderId="13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9" fontId="0" fillId="3" borderId="8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9" fontId="0" fillId="3" borderId="9" xfId="0" applyNumberFormat="1" applyFill="1" applyBorder="1" applyAlignment="1">
      <alignment horizontal="center"/>
    </xf>
    <xf numFmtId="0" fontId="1" fillId="2" borderId="0" xfId="0" applyFont="1" applyFill="1"/>
    <xf numFmtId="1" fontId="0" fillId="2" borderId="0" xfId="0" applyNumberForma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workbookViewId="0">
      <selection activeCell="F3" sqref="F3"/>
    </sheetView>
  </sheetViews>
  <sheetFormatPr baseColWidth="10" defaultRowHeight="12.75"/>
  <cols>
    <col min="1" max="1" width="10" style="2" customWidth="1"/>
    <col min="2" max="2" width="19.28515625" style="2" bestFit="1" customWidth="1"/>
    <col min="3" max="3" width="10.140625" style="28" bestFit="1" customWidth="1"/>
    <col min="4" max="4" width="11.42578125" style="1"/>
    <col min="5" max="5" width="12.7109375" style="1" customWidth="1"/>
    <col min="6" max="6" width="19.28515625" style="1" bestFit="1" customWidth="1"/>
    <col min="7" max="16384" width="11.42578125" style="1"/>
  </cols>
  <sheetData>
    <row r="1" spans="1:8">
      <c r="A1" s="51" t="s">
        <v>26</v>
      </c>
      <c r="B1" s="52"/>
    </row>
    <row r="3" spans="1:8">
      <c r="A3" s="1"/>
      <c r="B3" s="1"/>
      <c r="C3" s="29"/>
    </row>
    <row r="4" spans="1:8">
      <c r="A4" s="20" t="s">
        <v>10</v>
      </c>
      <c r="B4" s="10"/>
      <c r="C4" s="30">
        <v>30000000</v>
      </c>
      <c r="D4" s="1" t="s">
        <v>6</v>
      </c>
    </row>
    <row r="5" spans="1:8">
      <c r="A5" s="9" t="s">
        <v>0</v>
      </c>
      <c r="B5" s="11" t="s">
        <v>1</v>
      </c>
      <c r="C5" s="31" t="s">
        <v>2</v>
      </c>
      <c r="E5" s="14" t="s">
        <v>12</v>
      </c>
      <c r="F5" s="4"/>
      <c r="G5" s="40">
        <v>70</v>
      </c>
      <c r="H5" s="15" t="s">
        <v>6</v>
      </c>
    </row>
    <row r="6" spans="1:8">
      <c r="A6" s="5" t="s">
        <v>3</v>
      </c>
      <c r="B6" s="21">
        <v>150</v>
      </c>
      <c r="C6" s="22">
        <v>0.6</v>
      </c>
      <c r="E6" s="16" t="s">
        <v>7</v>
      </c>
      <c r="F6" s="6"/>
      <c r="G6" s="41">
        <v>0.3</v>
      </c>
      <c r="H6" s="17"/>
    </row>
    <row r="7" spans="1:8">
      <c r="A7" s="5" t="s">
        <v>4</v>
      </c>
      <c r="B7" s="21">
        <v>300</v>
      </c>
      <c r="C7" s="22">
        <v>0.3</v>
      </c>
      <c r="E7" s="18" t="s">
        <v>9</v>
      </c>
      <c r="F7" s="8"/>
      <c r="G7" s="23">
        <v>1</v>
      </c>
      <c r="H7" s="19" t="s">
        <v>8</v>
      </c>
    </row>
    <row r="8" spans="1:8">
      <c r="A8" s="7" t="s">
        <v>5</v>
      </c>
      <c r="B8" s="23">
        <v>550</v>
      </c>
      <c r="C8" s="24">
        <v>0.1</v>
      </c>
    </row>
    <row r="9" spans="1:8">
      <c r="A9" s="6"/>
      <c r="B9" s="38">
        <f>SUM(B6:B8)</f>
        <v>1000</v>
      </c>
      <c r="C9" s="39">
        <f>SUM(C6:C8)</f>
        <v>0.99999999999999989</v>
      </c>
    </row>
    <row r="11" spans="1:8">
      <c r="A11" s="9" t="s">
        <v>0</v>
      </c>
      <c r="B11" s="11" t="s">
        <v>1</v>
      </c>
      <c r="C11" s="31" t="s">
        <v>11</v>
      </c>
      <c r="E11" s="45"/>
      <c r="F11" s="49"/>
      <c r="G11" s="49"/>
      <c r="H11" s="46"/>
    </row>
    <row r="12" spans="1:8">
      <c r="A12" s="5" t="s">
        <v>3</v>
      </c>
      <c r="B12" s="12">
        <f>B6</f>
        <v>150</v>
      </c>
      <c r="C12" s="32">
        <f>$C$4*C6</f>
        <v>18000000</v>
      </c>
      <c r="D12" s="1" t="s">
        <v>6</v>
      </c>
      <c r="E12" s="45"/>
      <c r="F12" s="49"/>
      <c r="G12" s="49"/>
      <c r="H12" s="46"/>
    </row>
    <row r="13" spans="1:8">
      <c r="A13" s="5" t="s">
        <v>4</v>
      </c>
      <c r="B13" s="12">
        <f>B7</f>
        <v>300</v>
      </c>
      <c r="C13" s="32">
        <f>$C$4*C7</f>
        <v>9000000</v>
      </c>
      <c r="D13" s="1" t="s">
        <v>6</v>
      </c>
      <c r="E13" s="45"/>
      <c r="F13" s="49"/>
      <c r="G13" s="49"/>
      <c r="H13" s="46"/>
    </row>
    <row r="14" spans="1:8">
      <c r="A14" s="7" t="s">
        <v>5</v>
      </c>
      <c r="B14" s="13">
        <f>B8</f>
        <v>550</v>
      </c>
      <c r="C14" s="25">
        <f>$C$4*C8</f>
        <v>3000000</v>
      </c>
      <c r="D14" s="1" t="s">
        <v>6</v>
      </c>
      <c r="E14" s="45"/>
      <c r="F14" s="49"/>
      <c r="G14" s="49"/>
      <c r="H14" s="46"/>
    </row>
    <row r="15" spans="1:8">
      <c r="E15" s="45"/>
      <c r="F15" s="49"/>
      <c r="G15" s="49"/>
      <c r="H15" s="46"/>
    </row>
    <row r="16" spans="1:8">
      <c r="A16" s="20" t="s">
        <v>19</v>
      </c>
      <c r="B16" s="10"/>
      <c r="C16" s="31"/>
      <c r="E16" s="45"/>
      <c r="F16" s="49"/>
      <c r="G16" s="49"/>
      <c r="H16" s="46"/>
    </row>
    <row r="17" spans="1:8">
      <c r="A17" s="5" t="s">
        <v>3</v>
      </c>
      <c r="B17" s="6"/>
      <c r="C17" s="32">
        <f>C12/B12</f>
        <v>120000</v>
      </c>
      <c r="D17" s="1" t="s">
        <v>6</v>
      </c>
      <c r="E17" s="45"/>
      <c r="F17" s="49"/>
      <c r="G17" s="49"/>
      <c r="H17" s="46"/>
    </row>
    <row r="18" spans="1:8">
      <c r="A18" s="5" t="s">
        <v>4</v>
      </c>
      <c r="B18" s="6"/>
      <c r="C18" s="32">
        <f>C13/B13</f>
        <v>30000</v>
      </c>
      <c r="D18" s="1" t="s">
        <v>6</v>
      </c>
      <c r="E18" s="45"/>
      <c r="F18" s="49"/>
      <c r="G18" s="49"/>
      <c r="H18" s="46"/>
    </row>
    <row r="19" spans="1:8">
      <c r="A19" s="7" t="s">
        <v>5</v>
      </c>
      <c r="B19" s="8"/>
      <c r="C19" s="25">
        <f>C14/B14</f>
        <v>5454.545454545455</v>
      </c>
      <c r="D19" s="1" t="s">
        <v>6</v>
      </c>
      <c r="E19" s="45"/>
      <c r="F19" s="49"/>
      <c r="G19" s="49"/>
      <c r="H19" s="46"/>
    </row>
    <row r="20" spans="1:8">
      <c r="A20" s="6"/>
      <c r="B20" s="6"/>
      <c r="C20" s="43"/>
      <c r="E20" s="45"/>
      <c r="F20" s="49"/>
      <c r="G20" s="49"/>
      <c r="H20" s="46"/>
    </row>
    <row r="21" spans="1:8">
      <c r="A21" s="44" t="s">
        <v>25</v>
      </c>
      <c r="B21" s="6"/>
      <c r="C21" s="43"/>
      <c r="E21" s="47"/>
      <c r="F21" s="50"/>
      <c r="G21" s="50"/>
      <c r="H21" s="48"/>
    </row>
    <row r="22" spans="1:8">
      <c r="E22" s="2"/>
      <c r="F22" s="2"/>
      <c r="G22" s="28"/>
    </row>
    <row r="23" spans="1:8">
      <c r="A23" s="20" t="s">
        <v>20</v>
      </c>
      <c r="B23" s="10"/>
      <c r="C23" s="31"/>
    </row>
    <row r="24" spans="1:8">
      <c r="A24" s="5" t="s">
        <v>3</v>
      </c>
      <c r="B24" s="6"/>
      <c r="C24" s="32">
        <f>C17/12</f>
        <v>10000</v>
      </c>
      <c r="D24" s="1" t="s">
        <v>6</v>
      </c>
    </row>
    <row r="25" spans="1:8">
      <c r="A25" s="5" t="s">
        <v>4</v>
      </c>
      <c r="B25" s="6"/>
      <c r="C25" s="32">
        <f>C18/12</f>
        <v>2500</v>
      </c>
      <c r="D25" s="1" t="s">
        <v>6</v>
      </c>
    </row>
    <row r="26" spans="1:8">
      <c r="A26" s="7" t="s">
        <v>5</v>
      </c>
      <c r="B26" s="8"/>
      <c r="C26" s="25">
        <f>C19/12</f>
        <v>454.54545454545456</v>
      </c>
      <c r="D26" s="1" t="s">
        <v>6</v>
      </c>
      <c r="E26" s="42" t="s">
        <v>24</v>
      </c>
    </row>
    <row r="27" spans="1:8">
      <c r="E27" s="2"/>
      <c r="F27" s="2"/>
      <c r="G27" s="28"/>
    </row>
    <row r="28" spans="1:8">
      <c r="A28" s="14" t="s">
        <v>23</v>
      </c>
      <c r="B28" s="4"/>
      <c r="C28" s="33"/>
      <c r="E28" s="14" t="s">
        <v>18</v>
      </c>
      <c r="F28" s="4"/>
      <c r="G28" s="33"/>
    </row>
    <row r="29" spans="1:8">
      <c r="A29" s="3" t="s">
        <v>3</v>
      </c>
      <c r="B29" s="4"/>
      <c r="C29" s="33">
        <f>C24/2</f>
        <v>5000</v>
      </c>
      <c r="D29" s="1" t="s">
        <v>6</v>
      </c>
      <c r="E29" s="3" t="s">
        <v>3</v>
      </c>
      <c r="F29" s="4"/>
      <c r="G29" s="35">
        <f>SQRT(C17*$G$6/2/$G$5)</f>
        <v>16.035674514745462</v>
      </c>
    </row>
    <row r="30" spans="1:8">
      <c r="A30" s="5" t="s">
        <v>4</v>
      </c>
      <c r="B30" s="6"/>
      <c r="C30" s="32">
        <f>C25/2</f>
        <v>1250</v>
      </c>
      <c r="D30" s="1" t="s">
        <v>6</v>
      </c>
      <c r="E30" s="5" t="s">
        <v>4</v>
      </c>
      <c r="F30" s="6"/>
      <c r="G30" s="36">
        <f>SQRT(C18*$G$6/2/$G$5)</f>
        <v>8.0178372573727312</v>
      </c>
    </row>
    <row r="31" spans="1:8">
      <c r="A31" s="7" t="s">
        <v>5</v>
      </c>
      <c r="B31" s="8"/>
      <c r="C31" s="25">
        <f>C26/2</f>
        <v>227.27272727272728</v>
      </c>
      <c r="D31" s="1" t="s">
        <v>6</v>
      </c>
      <c r="E31" s="7" t="s">
        <v>5</v>
      </c>
      <c r="F31" s="8"/>
      <c r="G31" s="37">
        <f>SQRT(C19*$G$6/2/$G$5)</f>
        <v>3.4188172937891386</v>
      </c>
    </row>
    <row r="32" spans="1:8">
      <c r="E32" s="2"/>
      <c r="F32" s="2"/>
      <c r="G32" s="28"/>
    </row>
    <row r="33" spans="1:8">
      <c r="A33" s="20" t="s">
        <v>21</v>
      </c>
      <c r="B33" s="10"/>
      <c r="C33" s="31"/>
      <c r="E33" s="20" t="s">
        <v>22</v>
      </c>
      <c r="F33" s="10"/>
      <c r="G33" s="31"/>
    </row>
    <row r="34" spans="1:8">
      <c r="A34" s="5" t="s">
        <v>3</v>
      </c>
      <c r="B34" s="6"/>
      <c r="C34" s="32">
        <f>C29*$G$6*B6</f>
        <v>225000</v>
      </c>
      <c r="D34" s="1" t="s">
        <v>6</v>
      </c>
      <c r="E34" s="5" t="s">
        <v>3</v>
      </c>
      <c r="F34" s="6"/>
      <c r="G34" s="32">
        <f>(G29*$G$5)+(C17*$G$6/G29/2)</f>
        <v>2244.9944320643649</v>
      </c>
      <c r="H34" s="1" t="s">
        <v>6</v>
      </c>
    </row>
    <row r="35" spans="1:8">
      <c r="A35" s="5" t="s">
        <v>4</v>
      </c>
      <c r="B35" s="6"/>
      <c r="C35" s="32">
        <f>C30*$G$6*B7</f>
        <v>112500</v>
      </c>
      <c r="D35" s="1" t="s">
        <v>6</v>
      </c>
      <c r="E35" s="5" t="s">
        <v>4</v>
      </c>
      <c r="F35" s="6"/>
      <c r="G35" s="32">
        <f>(G30*$G$5)+(C18*$G$6/G30/2)</f>
        <v>1122.4972160321825</v>
      </c>
      <c r="H35" s="1" t="s">
        <v>6</v>
      </c>
    </row>
    <row r="36" spans="1:8">
      <c r="A36" s="7" t="s">
        <v>5</v>
      </c>
      <c r="B36" s="8"/>
      <c r="C36" s="25">
        <f>C31*$G$6*B8</f>
        <v>37500</v>
      </c>
      <c r="D36" s="1" t="s">
        <v>6</v>
      </c>
      <c r="E36" s="7" t="s">
        <v>5</v>
      </c>
      <c r="F36" s="8"/>
      <c r="G36" s="25">
        <f>(G31*$G$5)+(C19*$G$6/G31/2)</f>
        <v>478.63442113047938</v>
      </c>
      <c r="H36" s="1" t="s">
        <v>6</v>
      </c>
    </row>
    <row r="37" spans="1:8">
      <c r="E37" s="2"/>
      <c r="F37" s="2"/>
      <c r="G37" s="28"/>
    </row>
    <row r="38" spans="1:8">
      <c r="A38" s="20" t="s">
        <v>13</v>
      </c>
      <c r="B38" s="10"/>
      <c r="C38" s="31"/>
      <c r="E38" s="20" t="s">
        <v>15</v>
      </c>
      <c r="F38" s="10"/>
      <c r="G38" s="31"/>
    </row>
    <row r="39" spans="1:8">
      <c r="A39" s="5" t="s">
        <v>3</v>
      </c>
      <c r="B39" s="6"/>
      <c r="C39" s="32">
        <f>$G$5*B6*12</f>
        <v>126000</v>
      </c>
      <c r="D39" s="1" t="s">
        <v>6</v>
      </c>
      <c r="E39" s="5" t="s">
        <v>3</v>
      </c>
      <c r="F39" s="6"/>
      <c r="G39" s="32">
        <f>G34*B12</f>
        <v>336749.16480965476</v>
      </c>
      <c r="H39" s="1" t="s">
        <v>6</v>
      </c>
    </row>
    <row r="40" spans="1:8">
      <c r="A40" s="5" t="s">
        <v>4</v>
      </c>
      <c r="B40" s="6"/>
      <c r="C40" s="32">
        <f>$G$5*B7*12</f>
        <v>252000</v>
      </c>
      <c r="D40" s="1" t="s">
        <v>6</v>
      </c>
      <c r="E40" s="5" t="s">
        <v>4</v>
      </c>
      <c r="F40" s="6"/>
      <c r="G40" s="32">
        <f>G35*B13</f>
        <v>336749.16480965476</v>
      </c>
      <c r="H40" s="1" t="s">
        <v>6</v>
      </c>
    </row>
    <row r="41" spans="1:8">
      <c r="A41" s="7" t="s">
        <v>5</v>
      </c>
      <c r="B41" s="8"/>
      <c r="C41" s="25">
        <f>$G$5*B8*12</f>
        <v>462000</v>
      </c>
      <c r="D41" s="1" t="s">
        <v>6</v>
      </c>
      <c r="E41" s="7" t="s">
        <v>5</v>
      </c>
      <c r="F41" s="8"/>
      <c r="G41" s="25">
        <f>G36*B14</f>
        <v>263248.93162176368</v>
      </c>
      <c r="H41" s="1" t="s">
        <v>6</v>
      </c>
    </row>
    <row r="42" spans="1:8">
      <c r="G42" s="29"/>
    </row>
    <row r="43" spans="1:8">
      <c r="A43" s="20" t="s">
        <v>16</v>
      </c>
      <c r="B43" s="10"/>
      <c r="C43" s="30">
        <f>SUM(C34:C36)+SUM(C39:C41)</f>
        <v>1215000</v>
      </c>
      <c r="E43" s="20" t="s">
        <v>14</v>
      </c>
      <c r="F43" s="10"/>
      <c r="G43" s="30">
        <f>SUM(G39:G41)</f>
        <v>936747.26124107325</v>
      </c>
    </row>
    <row r="44" spans="1:8">
      <c r="G44" s="29"/>
    </row>
    <row r="45" spans="1:8">
      <c r="E45" s="26" t="s">
        <v>17</v>
      </c>
      <c r="F45" s="27"/>
      <c r="G45" s="34">
        <f>C43-G43</f>
        <v>278252.73875892675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Paretor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GERARD</cp:lastModifiedBy>
  <dcterms:created xsi:type="dcterms:W3CDTF">2005-03-21T14:34:37Z</dcterms:created>
  <dcterms:modified xsi:type="dcterms:W3CDTF">2016-02-01T09:55:46Z</dcterms:modified>
</cp:coreProperties>
</file>