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30" windowWidth="9720" windowHeight="7320"/>
  </bookViews>
  <sheets>
    <sheet name="PLASTIMA" sheetId="1" r:id="rId1"/>
  </sheets>
  <calcPr calcId="125725"/>
</workbook>
</file>

<file path=xl/calcChain.xml><?xml version="1.0" encoding="utf-8"?>
<calcChain xmlns="http://schemas.openxmlformats.org/spreadsheetml/2006/main">
  <c r="C11" i="1"/>
  <c r="C14" s="1"/>
  <c r="C29" s="1"/>
  <c r="C30" s="1"/>
  <c r="C12"/>
  <c r="C13"/>
  <c r="C24"/>
  <c r="C27" s="1"/>
  <c r="C25"/>
  <c r="C26" s="1"/>
</calcChain>
</file>

<file path=xl/sharedStrings.xml><?xml version="1.0" encoding="utf-8"?>
<sst xmlns="http://schemas.openxmlformats.org/spreadsheetml/2006/main" count="34" uniqueCount="31">
  <si>
    <t>Demande annuelle</t>
  </si>
  <si>
    <t>Coût de stockage</t>
  </si>
  <si>
    <t>Achat externe</t>
  </si>
  <si>
    <t>Coût unitaire d'achat</t>
  </si>
  <si>
    <t>Coût de commande</t>
  </si>
  <si>
    <t>Calcul du coût annuel d'approvisionnement</t>
  </si>
  <si>
    <t>Coût d'achat des pièces</t>
  </si>
  <si>
    <t>Quantité économique</t>
  </si>
  <si>
    <t>La quantité économique est calculée à partir de la formule de Wilson</t>
  </si>
  <si>
    <t>Coût variable total</t>
  </si>
  <si>
    <t>C'est le coût variable total : racine (2*D*L*C*h)</t>
  </si>
  <si>
    <t>Coût total annuel</t>
  </si>
  <si>
    <t xml:space="preserve"> = coût d'achat et coût de gestion du stock</t>
  </si>
  <si>
    <t>Fabrication interne</t>
  </si>
  <si>
    <t>Coût unitaire de fabrication</t>
  </si>
  <si>
    <t>Coût de lancement</t>
  </si>
  <si>
    <t>Taux de production</t>
  </si>
  <si>
    <t>Durée de vie</t>
  </si>
  <si>
    <t>Donnée inutile</t>
  </si>
  <si>
    <t>Pay-back</t>
  </si>
  <si>
    <t>Calcul du coût annuel de fabrication</t>
  </si>
  <si>
    <t>Coût de fabrication des pièces</t>
  </si>
  <si>
    <t xml:space="preserve"> = (D/Q) * L + (Q/2) * C* H *(1 - D/P)</t>
  </si>
  <si>
    <t>Economie annuelle</t>
  </si>
  <si>
    <t>Différence entre coût annuel achat externe et coût annuel fabrication interne</t>
  </si>
  <si>
    <t>Coût maximum de la machine</t>
  </si>
  <si>
    <t xml:space="preserve"> = Economie sur le pay-back admissible</t>
  </si>
  <si>
    <t>ou x 10 car la capacité de la machine est utilisée à 10% ???</t>
  </si>
  <si>
    <t xml:space="preserve"> = 20000 pièces à 2€</t>
  </si>
  <si>
    <t>Formule modifiée : fabrication et consommation simultanées</t>
  </si>
  <si>
    <t>Corrigé PLASTIMAR</t>
  </si>
</sst>
</file>

<file path=xl/styles.xml><?xml version="1.0" encoding="utf-8"?>
<styleSheet xmlns="http://schemas.openxmlformats.org/spreadsheetml/2006/main">
  <fonts count="4">
    <font>
      <sz val="9.5"/>
      <name val="Helv"/>
    </font>
    <font>
      <b/>
      <sz val="9.5"/>
      <name val="MS Sans Serif"/>
      <family val="2"/>
    </font>
    <font>
      <sz val="9.5"/>
      <name val="MS Sans Serif"/>
      <family val="2"/>
    </font>
    <font>
      <b/>
      <i/>
      <sz val="9.5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0" fontId="2" fillId="0" borderId="0" xfId="0" applyNumberFormat="1" applyFont="1"/>
    <xf numFmtId="9" fontId="2" fillId="0" borderId="0" xfId="0" applyNumberFormat="1" applyFont="1"/>
    <xf numFmtId="0" fontId="2" fillId="2" borderId="0" xfId="0" applyNumberFormat="1" applyFont="1" applyFill="1"/>
    <xf numFmtId="0" fontId="3" fillId="3" borderId="0" xfId="0" applyNumberFormat="1" applyFont="1" applyFill="1"/>
    <xf numFmtId="0" fontId="2" fillId="3" borderId="0" xfId="0" applyFont="1" applyFill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G3" sqref="G3"/>
    </sheetView>
  </sheetViews>
  <sheetFormatPr baseColWidth="10" defaultRowHeight="12.75"/>
  <cols>
    <col min="1" max="1" width="11.42578125" style="3"/>
    <col min="2" max="2" width="19.7109375" style="3" customWidth="1"/>
    <col min="3" max="3" width="11.42578125" style="3"/>
    <col min="4" max="4" width="2.7109375" style="3" customWidth="1"/>
    <col min="5" max="5" width="9.7109375" style="3" customWidth="1"/>
    <col min="6" max="16384" width="11.42578125" style="3"/>
  </cols>
  <sheetData>
    <row r="1" spans="1:5">
      <c r="A1" s="1" t="s">
        <v>30</v>
      </c>
      <c r="B1" s="2"/>
    </row>
    <row r="3" spans="1:5">
      <c r="A3" s="4" t="s">
        <v>0</v>
      </c>
      <c r="C3" s="4">
        <v>20000</v>
      </c>
    </row>
    <row r="4" spans="1:5">
      <c r="A4" s="4" t="s">
        <v>1</v>
      </c>
      <c r="C4" s="5">
        <v>0.4</v>
      </c>
    </row>
    <row r="6" spans="1:5">
      <c r="A6" s="6" t="s">
        <v>2</v>
      </c>
      <c r="B6" s="6"/>
      <c r="C6" s="6"/>
    </row>
    <row r="7" spans="1:5">
      <c r="A7" s="4" t="s">
        <v>3</v>
      </c>
      <c r="C7" s="4">
        <v>5</v>
      </c>
    </row>
    <row r="8" spans="1:5">
      <c r="A8" s="4" t="s">
        <v>4</v>
      </c>
      <c r="C8" s="4">
        <v>250</v>
      </c>
    </row>
    <row r="10" spans="1:5">
      <c r="A10" s="7" t="s">
        <v>5</v>
      </c>
      <c r="B10" s="8"/>
      <c r="C10" s="8"/>
    </row>
    <row r="11" spans="1:5">
      <c r="A11" s="4" t="s">
        <v>6</v>
      </c>
      <c r="C11" s="4">
        <f>C3*C7</f>
        <v>100000</v>
      </c>
    </row>
    <row r="12" spans="1:5">
      <c r="A12" s="4" t="s">
        <v>7</v>
      </c>
      <c r="C12" s="9">
        <f>SQRT(2*C3*C8/(C7*C4))</f>
        <v>2236.0679774997898</v>
      </c>
      <c r="E12" s="4" t="s">
        <v>8</v>
      </c>
    </row>
    <row r="13" spans="1:5">
      <c r="A13" s="4" t="s">
        <v>9</v>
      </c>
      <c r="C13" s="9">
        <f>SQRT(2*C3*C8*C7*C4)</f>
        <v>4472.1359549995796</v>
      </c>
      <c r="E13" s="4" t="s">
        <v>10</v>
      </c>
    </row>
    <row r="14" spans="1:5">
      <c r="A14" s="4" t="s">
        <v>11</v>
      </c>
      <c r="C14" s="9">
        <f>C11+C13</f>
        <v>104472.13595499958</v>
      </c>
      <c r="E14" s="4" t="s">
        <v>12</v>
      </c>
    </row>
    <row r="16" spans="1:5">
      <c r="A16" s="6" t="s">
        <v>13</v>
      </c>
      <c r="B16" s="6"/>
      <c r="C16" s="6"/>
    </row>
    <row r="17" spans="1:5">
      <c r="A17" s="4" t="s">
        <v>14</v>
      </c>
      <c r="C17" s="4">
        <v>2</v>
      </c>
    </row>
    <row r="18" spans="1:5">
      <c r="A18" s="4" t="s">
        <v>15</v>
      </c>
      <c r="C18" s="4">
        <v>4000</v>
      </c>
    </row>
    <row r="19" spans="1:5">
      <c r="A19" s="4" t="s">
        <v>16</v>
      </c>
      <c r="C19" s="4">
        <v>200000</v>
      </c>
    </row>
    <row r="20" spans="1:5">
      <c r="A20" s="4" t="s">
        <v>17</v>
      </c>
      <c r="C20" s="4">
        <v>10</v>
      </c>
      <c r="E20" s="4" t="s">
        <v>18</v>
      </c>
    </row>
    <row r="21" spans="1:5">
      <c r="A21" s="4" t="s">
        <v>19</v>
      </c>
      <c r="C21" s="4">
        <v>3</v>
      </c>
    </row>
    <row r="23" spans="1:5">
      <c r="A23" s="7" t="s">
        <v>20</v>
      </c>
      <c r="B23" s="8"/>
      <c r="C23" s="8"/>
    </row>
    <row r="24" spans="1:5">
      <c r="A24" s="4" t="s">
        <v>21</v>
      </c>
      <c r="C24" s="4">
        <f>C3*C17</f>
        <v>40000</v>
      </c>
      <c r="E24" s="4" t="s">
        <v>28</v>
      </c>
    </row>
    <row r="25" spans="1:5">
      <c r="A25" s="4" t="s">
        <v>7</v>
      </c>
      <c r="C25" s="9">
        <f>SQRT(2*C3*C18/(C17*C4*(1-C3/C19)))</f>
        <v>14907.119849998597</v>
      </c>
      <c r="E25" s="4" t="s">
        <v>29</v>
      </c>
    </row>
    <row r="26" spans="1:5">
      <c r="A26" s="4" t="s">
        <v>9</v>
      </c>
      <c r="C26" s="9">
        <f>(C3/C25)*C18+(C25/2)*C17*C4*(1-(C3/C19))</f>
        <v>10733.126291998991</v>
      </c>
      <c r="E26" s="4" t="s">
        <v>22</v>
      </c>
    </row>
    <row r="27" spans="1:5">
      <c r="A27" s="4" t="s">
        <v>11</v>
      </c>
      <c r="C27" s="9">
        <f>C24+C26</f>
        <v>50733.126291998989</v>
      </c>
    </row>
    <row r="29" spans="1:5">
      <c r="A29" s="4" t="s">
        <v>23</v>
      </c>
      <c r="C29" s="9">
        <f>C14-C27</f>
        <v>53739.009663000594</v>
      </c>
      <c r="E29" s="4" t="s">
        <v>24</v>
      </c>
    </row>
    <row r="30" spans="1:5">
      <c r="A30" s="4" t="s">
        <v>25</v>
      </c>
      <c r="C30" s="9">
        <f>C29*C21</f>
        <v>161217.02898900179</v>
      </c>
      <c r="E30" s="4" t="s">
        <v>26</v>
      </c>
    </row>
    <row r="31" spans="1:5">
      <c r="E31" s="4" t="s">
        <v>27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landscape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PLASTIMA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2004-05-07T11:24:35Z</dcterms:created>
  <dcterms:modified xsi:type="dcterms:W3CDTF">2016-02-01T09:18:26Z</dcterms:modified>
</cp:coreProperties>
</file>