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30" windowWidth="9720" windowHeight="7260"/>
  </bookViews>
  <sheets>
    <sheet name="PRECIMECA" sheetId="1" r:id="rId1"/>
  </sheets>
  <definedNames>
    <definedName name="solver_adj" localSheetId="0" hidden="1">PRECIMECA!$B$36:$J$38,PRECIMECA!$B$43:$J$45,PRECIMECA!$B$50:$J$52</definedName>
    <definedName name="solver_cvg" localSheetId="0" hidden="1">0.001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hs1" localSheetId="0" hidden="1">PRECIMECA!$B$39</definedName>
    <definedName name="solver_lhs10" localSheetId="0" hidden="1">PRECIMECA!$B$36:$J$38</definedName>
    <definedName name="solver_lhs11" localSheetId="0" hidden="1">PRECIMECA!$B$43:$J$45</definedName>
    <definedName name="solver_lhs12" localSheetId="0" hidden="1">PRECIMECA!$B$50:$J$52</definedName>
    <definedName name="solver_lhs13" localSheetId="0" hidden="1">PRECIMECA!$B$70:$J$72</definedName>
    <definedName name="solver_lhs14" localSheetId="0" hidden="1">PRECIMECA!$B$46</definedName>
    <definedName name="solver_lhs15" localSheetId="0" hidden="1">PRECIMECA!$C$46</definedName>
    <definedName name="solver_lhs16" localSheetId="0" hidden="1">PRECIMECA!$D$46</definedName>
    <definedName name="solver_lhs17" localSheetId="0" hidden="1">PRECIMECA!$E$46</definedName>
    <definedName name="solver_lhs18" localSheetId="0" hidden="1">PRECIMECA!$F$46</definedName>
    <definedName name="solver_lhs19" localSheetId="0" hidden="1">PRECIMECA!$I$46</definedName>
    <definedName name="solver_lhs2" localSheetId="0" hidden="1">PRECIMECA!$C$39</definedName>
    <definedName name="solver_lhs20" localSheetId="0" hidden="1">PRECIMECA!$J$46</definedName>
    <definedName name="solver_lhs21" localSheetId="0" hidden="1">PRECIMECA!$H$46</definedName>
    <definedName name="solver_lhs22" localSheetId="0" hidden="1">PRECIMECA!$G$46</definedName>
    <definedName name="solver_lhs23" localSheetId="0" hidden="1">PRECIMECA!$B$53</definedName>
    <definedName name="solver_lhs24" localSheetId="0" hidden="1">PRECIMECA!$B$53</definedName>
    <definedName name="solver_lhs25" localSheetId="0" hidden="1">PRECIMECA!$C$53</definedName>
    <definedName name="solver_lhs26" localSheetId="0" hidden="1">PRECIMECA!$C$53</definedName>
    <definedName name="solver_lhs27" localSheetId="0" hidden="1">PRECIMECA!$D$53</definedName>
    <definedName name="solver_lhs28" localSheetId="0" hidden="1">PRECIMECA!$D$53</definedName>
    <definedName name="solver_lhs29" localSheetId="0" hidden="1">PRECIMECA!$E$53</definedName>
    <definedName name="solver_lhs3" localSheetId="0" hidden="1">PRECIMECA!$D$39</definedName>
    <definedName name="solver_lhs30" localSheetId="0" hidden="1">PRECIMECA!$E$53</definedName>
    <definedName name="solver_lhs31" localSheetId="0" hidden="1">PRECIMECA!$F$53</definedName>
    <definedName name="solver_lhs32" localSheetId="0" hidden="1">PRECIMECA!$F$53</definedName>
    <definedName name="solver_lhs33" localSheetId="0" hidden="1">PRECIMECA!$G$53</definedName>
    <definedName name="solver_lhs34" localSheetId="0" hidden="1">PRECIMECA!$G$53</definedName>
    <definedName name="solver_lhs35" localSheetId="0" hidden="1">PRECIMECA!$H$53</definedName>
    <definedName name="solver_lhs36" localSheetId="0" hidden="1">PRECIMECA!$H$53</definedName>
    <definedName name="solver_lhs37" localSheetId="0" hidden="1">PRECIMECA!$I$53</definedName>
    <definedName name="solver_lhs38" localSheetId="0" hidden="1">PRECIMECA!$I$53</definedName>
    <definedName name="solver_lhs39" localSheetId="0" hidden="1">PRECIMECA!$J$53</definedName>
    <definedName name="solver_lhs4" localSheetId="0" hidden="1">PRECIMECA!$E$39</definedName>
    <definedName name="solver_lhs40" localSheetId="0" hidden="1">PRECIMECA!$J$53</definedName>
    <definedName name="solver_lhs5" localSheetId="0" hidden="1">PRECIMECA!$F$39</definedName>
    <definedName name="solver_lhs6" localSheetId="0" hidden="1">PRECIMECA!$G$39</definedName>
    <definedName name="solver_lhs7" localSheetId="0" hidden="1">PRECIMECA!$H$39</definedName>
    <definedName name="solver_lhs8" localSheetId="0" hidden="1">PRECIMECA!$I$39</definedName>
    <definedName name="solver_lhs9" localSheetId="0" hidden="1">PRECIMECA!$J$39</definedName>
    <definedName name="solver_lin" localSheetId="0" hidden="1">2</definedName>
    <definedName name="solver_neg" localSheetId="0" hidden="1">2</definedName>
    <definedName name="solver_num" localSheetId="0" hidden="1">40</definedName>
    <definedName name="solver_nwt" localSheetId="0" hidden="1">1</definedName>
    <definedName name="solver_opt" localSheetId="0" hidden="1">PRECIMECA!$J$76</definedName>
    <definedName name="solver_pre" localSheetId="0" hidden="1">0.000001</definedName>
    <definedName name="solver_rel1" localSheetId="0" hidden="1">1</definedName>
    <definedName name="solver_rel10" localSheetId="0" hidden="1">3</definedName>
    <definedName name="solver_rel11" localSheetId="0" hidden="1">3</definedName>
    <definedName name="solver_rel12" localSheetId="0" hidden="1">3</definedName>
    <definedName name="solver_rel13" localSheetId="0" hidden="1">3</definedName>
    <definedName name="solver_rel14" localSheetId="0" hidden="1">1</definedName>
    <definedName name="solver_rel15" localSheetId="0" hidden="1">1</definedName>
    <definedName name="solver_rel16" localSheetId="0" hidden="1">1</definedName>
    <definedName name="solver_rel17" localSheetId="0" hidden="1">1</definedName>
    <definedName name="solver_rel18" localSheetId="0" hidden="1">1</definedName>
    <definedName name="solver_rel19" localSheetId="0" hidden="1">1</definedName>
    <definedName name="solver_rel2" localSheetId="0" hidden="1">1</definedName>
    <definedName name="solver_rel20" localSheetId="0" hidden="1">1</definedName>
    <definedName name="solver_rel21" localSheetId="0" hidden="1">1</definedName>
    <definedName name="solver_rel22" localSheetId="0" hidden="1">1</definedName>
    <definedName name="solver_rel23" localSheetId="0" hidden="1">1</definedName>
    <definedName name="solver_rel24" localSheetId="0" hidden="1">3</definedName>
    <definedName name="solver_rel25" localSheetId="0" hidden="1">3</definedName>
    <definedName name="solver_rel26" localSheetId="0" hidden="1">1</definedName>
    <definedName name="solver_rel27" localSheetId="0" hidden="1">3</definedName>
    <definedName name="solver_rel28" localSheetId="0" hidden="1">1</definedName>
    <definedName name="solver_rel29" localSheetId="0" hidden="1">3</definedName>
    <definedName name="solver_rel3" localSheetId="0" hidden="1">1</definedName>
    <definedName name="solver_rel30" localSheetId="0" hidden="1">1</definedName>
    <definedName name="solver_rel31" localSheetId="0" hidden="1">3</definedName>
    <definedName name="solver_rel32" localSheetId="0" hidden="1">1</definedName>
    <definedName name="solver_rel33" localSheetId="0" hidden="1">1</definedName>
    <definedName name="solver_rel34" localSheetId="0" hidden="1">3</definedName>
    <definedName name="solver_rel35" localSheetId="0" hidden="1">1</definedName>
    <definedName name="solver_rel36" localSheetId="0" hidden="1">3</definedName>
    <definedName name="solver_rel37" localSheetId="0" hidden="1">1</definedName>
    <definedName name="solver_rel38" localSheetId="0" hidden="1">3</definedName>
    <definedName name="solver_rel39" localSheetId="0" hidden="1">1</definedName>
    <definedName name="solver_rel4" localSheetId="0" hidden="1">1</definedName>
    <definedName name="solver_rel40" localSheetId="0" hidden="1">3</definedName>
    <definedName name="solver_rel5" localSheetId="0" hidden="1">1</definedName>
    <definedName name="solver_rel6" localSheetId="0" hidden="1">1</definedName>
    <definedName name="solver_rel7" localSheetId="0" hidden="1">1</definedName>
    <definedName name="solver_rel8" localSheetId="0" hidden="1">1</definedName>
    <definedName name="solver_rel9" localSheetId="0" hidden="1">1</definedName>
    <definedName name="solver_rhs1" localSheetId="0" hidden="1">PRECIMECA!$B$18</definedName>
    <definedName name="solver_rhs10" localSheetId="0" hidden="1">0</definedName>
    <definedName name="solver_rhs11" localSheetId="0" hidden="1">0</definedName>
    <definedName name="solver_rhs12" localSheetId="0" hidden="1">0</definedName>
    <definedName name="solver_rhs13" localSheetId="0" hidden="1">0</definedName>
    <definedName name="solver_rhs14" localSheetId="0" hidden="1">PRECIMECA!$B$19</definedName>
    <definedName name="solver_rhs15" localSheetId="0" hidden="1">PRECIMECA!$C$19</definedName>
    <definedName name="solver_rhs16" localSheetId="0" hidden="1">PRECIMECA!$D$19</definedName>
    <definedName name="solver_rhs17" localSheetId="0" hidden="1">PRECIMECA!$E$19</definedName>
    <definedName name="solver_rhs18" localSheetId="0" hidden="1">PRECIMECA!$F$19</definedName>
    <definedName name="solver_rhs19" localSheetId="0" hidden="1">PRECIMECA!$I$19</definedName>
    <definedName name="solver_rhs2" localSheetId="0" hidden="1">PRECIMECA!$C$18</definedName>
    <definedName name="solver_rhs20" localSheetId="0" hidden="1">PRECIMECA!$J$19</definedName>
    <definedName name="solver_rhs21" localSheetId="0" hidden="1">PRECIMECA!$H$19</definedName>
    <definedName name="solver_rhs22" localSheetId="0" hidden="1">PRECIMECA!$G$19</definedName>
    <definedName name="solver_rhs23" localSheetId="0" hidden="1">PRECIMECA!$B$20</definedName>
    <definedName name="solver_rhs24" localSheetId="0" hidden="1">PRECIMECA!$B$21</definedName>
    <definedName name="solver_rhs25" localSheetId="0" hidden="1">PRECIMECA!$B$21</definedName>
    <definedName name="solver_rhs26" localSheetId="0" hidden="1">PRECIMECA!$C$20</definedName>
    <definedName name="solver_rhs27" localSheetId="0" hidden="1">PRECIMECA!$D$21</definedName>
    <definedName name="solver_rhs28" localSheetId="0" hidden="1">PRECIMECA!$D$20</definedName>
    <definedName name="solver_rhs29" localSheetId="0" hidden="1">PRECIMECA!$E$21</definedName>
    <definedName name="solver_rhs3" localSheetId="0" hidden="1">PRECIMECA!$D$18</definedName>
    <definedName name="solver_rhs30" localSheetId="0" hidden="1">PRECIMECA!$E$20</definedName>
    <definedName name="solver_rhs31" localSheetId="0" hidden="1">PRECIMECA!$F$21</definedName>
    <definedName name="solver_rhs32" localSheetId="0" hidden="1">PRECIMECA!$F$20</definedName>
    <definedName name="solver_rhs33" localSheetId="0" hidden="1">PRECIMECA!$G$20</definedName>
    <definedName name="solver_rhs34" localSheetId="0" hidden="1">PRECIMECA!$G$21</definedName>
    <definedName name="solver_rhs35" localSheetId="0" hidden="1">PRECIMECA!$H$20</definedName>
    <definedName name="solver_rhs36" localSheetId="0" hidden="1">PRECIMECA!$H$21</definedName>
    <definedName name="solver_rhs37" localSheetId="0" hidden="1">PRECIMECA!$I$20</definedName>
    <definedName name="solver_rhs38" localSheetId="0" hidden="1">PRECIMECA!$I$21</definedName>
    <definedName name="solver_rhs39" localSheetId="0" hidden="1">PRECIMECA!$J$20</definedName>
    <definedName name="solver_rhs4" localSheetId="0" hidden="1">PRECIMECA!$E$18</definedName>
    <definedName name="solver_rhs40" localSheetId="0" hidden="1">PRECIMECA!$J$21</definedName>
    <definedName name="solver_rhs5" localSheetId="0" hidden="1">PRECIMECA!$F$18</definedName>
    <definedName name="solver_rhs6" localSheetId="0" hidden="1">PRECIMECA!$G$18</definedName>
    <definedName name="solver_rhs7" localSheetId="0" hidden="1">PRECIMECA!$H$18</definedName>
    <definedName name="solver_rhs8" localSheetId="0" hidden="1">PRECIMECA!$I$18</definedName>
    <definedName name="solver_rhs9" localSheetId="0" hidden="1">PRECIMECA!$J$18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mp" localSheetId="0" hidden="1">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25725"/>
</workbook>
</file>

<file path=xl/calcChain.xml><?xml version="1.0" encoding="utf-8"?>
<calcChain xmlns="http://schemas.openxmlformats.org/spreadsheetml/2006/main">
  <c r="L10" i="1"/>
  <c r="L11"/>
  <c r="L12"/>
  <c r="L18"/>
  <c r="M19" s="1"/>
  <c r="M20" s="1"/>
  <c r="B19"/>
  <c r="L19" s="1"/>
  <c r="C19"/>
  <c r="D19"/>
  <c r="E19"/>
  <c r="F19"/>
  <c r="G19"/>
  <c r="H19"/>
  <c r="I19"/>
  <c r="J19"/>
  <c r="L20"/>
  <c r="L21"/>
  <c r="B24"/>
  <c r="L24" s="1"/>
  <c r="C24"/>
  <c r="D24"/>
  <c r="E24"/>
  <c r="F24"/>
  <c r="F27" s="1"/>
  <c r="G24"/>
  <c r="H24"/>
  <c r="H27" s="1"/>
  <c r="I24"/>
  <c r="I27" s="1"/>
  <c r="J24"/>
  <c r="B25"/>
  <c r="C25"/>
  <c r="D25"/>
  <c r="E25"/>
  <c r="F25"/>
  <c r="L25" s="1"/>
  <c r="G25"/>
  <c r="G27" s="1"/>
  <c r="H25"/>
  <c r="I25"/>
  <c r="J25"/>
  <c r="B26"/>
  <c r="L26" s="1"/>
  <c r="C26"/>
  <c r="D26"/>
  <c r="D27" s="1"/>
  <c r="E26"/>
  <c r="E27" s="1"/>
  <c r="F26"/>
  <c r="G26"/>
  <c r="H26"/>
  <c r="I26"/>
  <c r="J26"/>
  <c r="B27"/>
  <c r="B33" s="1"/>
  <c r="C33" s="1"/>
  <c r="C27"/>
  <c r="J27"/>
  <c r="B30"/>
  <c r="C30" s="1"/>
  <c r="D30" s="1"/>
  <c r="E30" s="1"/>
  <c r="F30" s="1"/>
  <c r="G30" s="1"/>
  <c r="H30" s="1"/>
  <c r="I30" s="1"/>
  <c r="J30" s="1"/>
  <c r="B31"/>
  <c r="C31" s="1"/>
  <c r="D31" s="1"/>
  <c r="E31" s="1"/>
  <c r="F31" s="1"/>
  <c r="G31" s="1"/>
  <c r="H31" s="1"/>
  <c r="I31" s="1"/>
  <c r="J31" s="1"/>
  <c r="B32"/>
  <c r="C32" s="1"/>
  <c r="D32" s="1"/>
  <c r="E32" s="1"/>
  <c r="F32" s="1"/>
  <c r="G32" s="1"/>
  <c r="H32" s="1"/>
  <c r="I32" s="1"/>
  <c r="J32" s="1"/>
  <c r="B39"/>
  <c r="B40" s="1"/>
  <c r="B61" s="1"/>
  <c r="C39"/>
  <c r="D39"/>
  <c r="D40" s="1"/>
  <c r="E39"/>
  <c r="E40" s="1"/>
  <c r="E61" s="1"/>
  <c r="F39"/>
  <c r="F40" s="1"/>
  <c r="G39"/>
  <c r="G40" s="1"/>
  <c r="G61" s="1"/>
  <c r="H39"/>
  <c r="H40" s="1"/>
  <c r="I39"/>
  <c r="I40" s="1"/>
  <c r="J39"/>
  <c r="J40" s="1"/>
  <c r="J61" s="1"/>
  <c r="C40"/>
  <c r="C61" s="1"/>
  <c r="B46"/>
  <c r="B47" s="1"/>
  <c r="C46"/>
  <c r="C47" s="1"/>
  <c r="D46"/>
  <c r="D47" s="1"/>
  <c r="E46"/>
  <c r="E47" s="1"/>
  <c r="F46"/>
  <c r="F47" s="1"/>
  <c r="G46"/>
  <c r="G47" s="1"/>
  <c r="H46"/>
  <c r="H47" s="1"/>
  <c r="I46"/>
  <c r="J46"/>
  <c r="J47" s="1"/>
  <c r="I47"/>
  <c r="B53"/>
  <c r="B54" s="1"/>
  <c r="C53"/>
  <c r="C54" s="1"/>
  <c r="D53"/>
  <c r="D54" s="1"/>
  <c r="E53"/>
  <c r="E54" s="1"/>
  <c r="F53"/>
  <c r="F54" s="1"/>
  <c r="G53"/>
  <c r="H53"/>
  <c r="H54" s="1"/>
  <c r="I53"/>
  <c r="I54" s="1"/>
  <c r="J53"/>
  <c r="J54" s="1"/>
  <c r="G54"/>
  <c r="B57"/>
  <c r="B60" s="1"/>
  <c r="C57"/>
  <c r="D57"/>
  <c r="E57"/>
  <c r="F57"/>
  <c r="F60" s="1"/>
  <c r="G57"/>
  <c r="G60" s="1"/>
  <c r="H57"/>
  <c r="H60" s="1"/>
  <c r="I57"/>
  <c r="I60" s="1"/>
  <c r="J57"/>
  <c r="J60" s="1"/>
  <c r="B58"/>
  <c r="C58"/>
  <c r="D58"/>
  <c r="E58"/>
  <c r="E60" s="1"/>
  <c r="F58"/>
  <c r="G58"/>
  <c r="H58"/>
  <c r="I58"/>
  <c r="J58"/>
  <c r="B59"/>
  <c r="C59"/>
  <c r="D59"/>
  <c r="D60" s="1"/>
  <c r="E59"/>
  <c r="F59"/>
  <c r="G59"/>
  <c r="H59"/>
  <c r="I59"/>
  <c r="J59"/>
  <c r="C60"/>
  <c r="B64"/>
  <c r="B70" s="1"/>
  <c r="B73" s="1"/>
  <c r="B65"/>
  <c r="B71" s="1"/>
  <c r="B66"/>
  <c r="B72" s="1"/>
  <c r="D61" l="1"/>
  <c r="D76" s="1"/>
  <c r="D33"/>
  <c r="E33" s="1"/>
  <c r="F33" s="1"/>
  <c r="G33" s="1"/>
  <c r="H33" s="1"/>
  <c r="I33" s="1"/>
  <c r="J33" s="1"/>
  <c r="F61"/>
  <c r="H61"/>
  <c r="I61"/>
  <c r="L27"/>
  <c r="C64"/>
  <c r="C65"/>
  <c r="B67"/>
  <c r="C66"/>
  <c r="C70" l="1"/>
  <c r="C73" s="1"/>
  <c r="C67"/>
  <c r="D64"/>
  <c r="C71"/>
  <c r="D65"/>
  <c r="D66"/>
  <c r="C72"/>
  <c r="D70" l="1"/>
  <c r="D73" s="1"/>
  <c r="D67"/>
  <c r="E64"/>
  <c r="E65"/>
  <c r="D71"/>
  <c r="E66"/>
  <c r="D72"/>
  <c r="F66" l="1"/>
  <c r="E72"/>
  <c r="E67"/>
  <c r="F64"/>
  <c r="E70"/>
  <c r="F65"/>
  <c r="E71"/>
  <c r="F72" l="1"/>
  <c r="G66"/>
  <c r="G64"/>
  <c r="F70"/>
  <c r="F67"/>
  <c r="G65"/>
  <c r="F71"/>
  <c r="E73"/>
  <c r="G72" l="1"/>
  <c r="H66"/>
  <c r="H64"/>
  <c r="G70"/>
  <c r="G67"/>
  <c r="G71"/>
  <c r="H65"/>
  <c r="F73"/>
  <c r="H72" l="1"/>
  <c r="I66"/>
  <c r="H70"/>
  <c r="H67"/>
  <c r="I64"/>
  <c r="G73"/>
  <c r="H71"/>
  <c r="I65"/>
  <c r="I70" l="1"/>
  <c r="I73" s="1"/>
  <c r="I67"/>
  <c r="J64"/>
  <c r="H73"/>
  <c r="I72"/>
  <c r="J66"/>
  <c r="J72" s="1"/>
  <c r="I71"/>
  <c r="J65"/>
  <c r="J71" s="1"/>
  <c r="J70" l="1"/>
  <c r="J73" s="1"/>
  <c r="J67"/>
  <c r="J76" l="1"/>
  <c r="G76"/>
</calcChain>
</file>

<file path=xl/sharedStrings.xml><?xml version="1.0" encoding="utf-8"?>
<sst xmlns="http://schemas.openxmlformats.org/spreadsheetml/2006/main" count="91" uniqueCount="40">
  <si>
    <t>Coûts</t>
  </si>
  <si>
    <t>Stocks</t>
  </si>
  <si>
    <t>E1</t>
  </si>
  <si>
    <t>HN</t>
  </si>
  <si>
    <t>E2</t>
  </si>
  <si>
    <t>HS</t>
  </si>
  <si>
    <t>E3</t>
  </si>
  <si>
    <t>ST</t>
  </si>
  <si>
    <t>Mois</t>
  </si>
  <si>
    <t>M 2</t>
  </si>
  <si>
    <t>M 3</t>
  </si>
  <si>
    <t>M 4</t>
  </si>
  <si>
    <t>M 5</t>
  </si>
  <si>
    <t>M 6</t>
  </si>
  <si>
    <t>M 7</t>
  </si>
  <si>
    <t>M 8</t>
  </si>
  <si>
    <t>M 9</t>
  </si>
  <si>
    <t>Contraintes de capacité</t>
  </si>
  <si>
    <t>Capacité HN</t>
  </si>
  <si>
    <t>Capacité HS</t>
  </si>
  <si>
    <t>Cap. maxi ST</t>
  </si>
  <si>
    <t>Cap. mini ST</t>
  </si>
  <si>
    <t>Charges</t>
  </si>
  <si>
    <t>Total</t>
  </si>
  <si>
    <t>Charges cumulées</t>
  </si>
  <si>
    <t>Production HN</t>
  </si>
  <si>
    <t>Coût</t>
  </si>
  <si>
    <t>Production HS</t>
  </si>
  <si>
    <t>Production ST</t>
  </si>
  <si>
    <t>Production totale</t>
  </si>
  <si>
    <t>Production cumulée</t>
  </si>
  <si>
    <t>COUTS</t>
  </si>
  <si>
    <t>Production</t>
  </si>
  <si>
    <t>Stockage</t>
  </si>
  <si>
    <t>Total :</t>
  </si>
  <si>
    <t>M 10</t>
  </si>
  <si>
    <t>par mois</t>
  </si>
  <si>
    <t>M 1</t>
  </si>
  <si>
    <t>Livraisons</t>
  </si>
  <si>
    <t>Corrigé PRECIMECA</t>
  </si>
</sst>
</file>

<file path=xl/styles.xml><?xml version="1.0" encoding="utf-8"?>
<styleSheet xmlns="http://schemas.openxmlformats.org/spreadsheetml/2006/main">
  <numFmts count="1">
    <numFmt numFmtId="164" formatCode="mmm"/>
  </numFmts>
  <fonts count="5">
    <font>
      <sz val="10"/>
      <name val="MS Sans Serif"/>
    </font>
    <font>
      <b/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10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1" fontId="0" fillId="0" borderId="0" xfId="0" applyNumberFormat="1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1" fontId="2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1" fontId="0" fillId="0" borderId="2" xfId="0" applyNumberFormat="1" applyBorder="1"/>
    <xf numFmtId="1" fontId="0" fillId="0" borderId="3" xfId="0" applyNumberFormat="1" applyBorder="1"/>
    <xf numFmtId="1" fontId="0" fillId="0" borderId="0" xfId="0" applyNumberFormat="1" applyBorder="1"/>
    <xf numFmtId="1" fontId="0" fillId="0" borderId="5" xfId="0" applyNumberFormat="1" applyBorder="1"/>
    <xf numFmtId="0" fontId="1" fillId="2" borderId="0" xfId="0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3" borderId="0" xfId="0" applyFont="1" applyFill="1"/>
    <xf numFmtId="164" fontId="0" fillId="3" borderId="0" xfId="0" applyNumberFormat="1" applyFill="1"/>
    <xf numFmtId="0" fontId="0" fillId="4" borderId="6" xfId="0" applyFill="1" applyBorder="1"/>
    <xf numFmtId="0" fontId="0" fillId="4" borderId="7" xfId="0" applyFill="1" applyBorder="1"/>
    <xf numFmtId="0" fontId="0" fillId="4" borderId="8" xfId="0" applyFill="1" applyBorder="1"/>
    <xf numFmtId="0" fontId="0" fillId="4" borderId="4" xfId="0" applyFill="1" applyBorder="1"/>
    <xf numFmtId="1" fontId="0" fillId="4" borderId="0" xfId="0" applyNumberFormat="1" applyFill="1" applyBorder="1"/>
    <xf numFmtId="1" fontId="0" fillId="4" borderId="5" xfId="0" applyNumberFormat="1" applyFill="1" applyBorder="1"/>
    <xf numFmtId="1" fontId="0" fillId="4" borderId="7" xfId="0" applyNumberFormat="1" applyFill="1" applyBorder="1"/>
    <xf numFmtId="1" fontId="0" fillId="4" borderId="8" xfId="0" applyNumberFormat="1" applyFill="1" applyBorder="1"/>
    <xf numFmtId="0" fontId="1" fillId="5" borderId="0" xfId="0" applyFont="1" applyFill="1"/>
    <xf numFmtId="0" fontId="0" fillId="5" borderId="0" xfId="0" applyFill="1"/>
    <xf numFmtId="1" fontId="0" fillId="5" borderId="0" xfId="0" applyNumberFormat="1" applyFill="1"/>
    <xf numFmtId="0" fontId="0" fillId="6" borderId="6" xfId="0" applyFill="1" applyBorder="1"/>
    <xf numFmtId="1" fontId="0" fillId="6" borderId="7" xfId="0" applyNumberFormat="1" applyFill="1" applyBorder="1"/>
    <xf numFmtId="1" fontId="0" fillId="6" borderId="8" xfId="0" applyNumberFormat="1" applyFill="1" applyBorder="1"/>
    <xf numFmtId="0" fontId="1" fillId="6" borderId="9" xfId="0" applyFont="1" applyFill="1" applyBorder="1"/>
    <xf numFmtId="0" fontId="2" fillId="6" borderId="10" xfId="0" applyFont="1" applyFill="1" applyBorder="1"/>
    <xf numFmtId="1" fontId="2" fillId="6" borderId="10" xfId="0" applyNumberFormat="1" applyFont="1" applyFill="1" applyBorder="1"/>
    <xf numFmtId="10" fontId="0" fillId="6" borderId="0" xfId="0" applyNumberFormat="1" applyFill="1"/>
    <xf numFmtId="0" fontId="0" fillId="6" borderId="0" xfId="0" applyFill="1"/>
    <xf numFmtId="0" fontId="3" fillId="0" borderId="0" xfId="0" applyFont="1"/>
    <xf numFmtId="0" fontId="3" fillId="4" borderId="0" xfId="0" applyFont="1" applyFill="1"/>
    <xf numFmtId="1" fontId="4" fillId="6" borderId="11" xfId="0" applyNumberFormat="1" applyFont="1" applyFill="1" applyBorder="1"/>
    <xf numFmtId="0" fontId="1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left"/>
    </xf>
    <xf numFmtId="164" fontId="1" fillId="0" borderId="2" xfId="0" applyNumberFormat="1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1" fillId="0" borderId="7" xfId="0" applyNumberFormat="1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0" fillId="4" borderId="0" xfId="0" applyFill="1" applyBorder="1"/>
    <xf numFmtId="0" fontId="3" fillId="2" borderId="0" xfId="0" applyFont="1" applyFill="1"/>
    <xf numFmtId="0" fontId="0" fillId="7" borderId="0" xfId="0" applyFill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35"/>
  <sheetViews>
    <sheetView tabSelected="1" workbookViewId="0"/>
  </sheetViews>
  <sheetFormatPr baseColWidth="10" defaultRowHeight="12.75"/>
  <cols>
    <col min="1" max="1" width="16.28515625" customWidth="1"/>
    <col min="2" max="16" width="8.7109375" customWidth="1"/>
  </cols>
  <sheetData>
    <row r="1" spans="1:12">
      <c r="A1" s="54" t="s">
        <v>39</v>
      </c>
      <c r="B1" s="55"/>
    </row>
    <row r="2" spans="1:12">
      <c r="C2" s="1" t="s">
        <v>0</v>
      </c>
      <c r="F2" t="s">
        <v>1</v>
      </c>
      <c r="G2" s="41">
        <v>0.02</v>
      </c>
      <c r="H2" t="s">
        <v>36</v>
      </c>
    </row>
    <row r="3" spans="1:12">
      <c r="C3" t="s">
        <v>2</v>
      </c>
      <c r="D3" s="33">
        <v>200</v>
      </c>
      <c r="F3" t="s">
        <v>3</v>
      </c>
      <c r="G3" s="42">
        <v>15</v>
      </c>
    </row>
    <row r="4" spans="1:12">
      <c r="C4" t="s">
        <v>4</v>
      </c>
      <c r="D4" s="33">
        <v>150</v>
      </c>
      <c r="F4" t="s">
        <v>5</v>
      </c>
      <c r="G4" s="42">
        <v>20</v>
      </c>
    </row>
    <row r="5" spans="1:12">
      <c r="C5" t="s">
        <v>6</v>
      </c>
      <c r="D5" s="33">
        <v>300</v>
      </c>
      <c r="F5" t="s">
        <v>7</v>
      </c>
      <c r="G5" s="42">
        <v>25</v>
      </c>
    </row>
    <row r="7" spans="1:12" s="4" customFormat="1">
      <c r="A7" s="20" t="s">
        <v>8</v>
      </c>
      <c r="B7" s="20" t="s">
        <v>37</v>
      </c>
      <c r="C7" s="21" t="s">
        <v>9</v>
      </c>
      <c r="D7" s="21" t="s">
        <v>10</v>
      </c>
      <c r="E7" s="21" t="s">
        <v>11</v>
      </c>
      <c r="F7" s="21" t="s">
        <v>12</v>
      </c>
      <c r="G7" s="21" t="s">
        <v>13</v>
      </c>
      <c r="H7" s="21" t="s">
        <v>14</v>
      </c>
      <c r="I7" s="21" t="s">
        <v>15</v>
      </c>
      <c r="J7" s="21" t="s">
        <v>16</v>
      </c>
      <c r="K7" s="21" t="s">
        <v>35</v>
      </c>
      <c r="L7" s="20" t="s">
        <v>23</v>
      </c>
    </row>
    <row r="8" spans="1:12" s="46" customFormat="1">
      <c r="C8" s="47"/>
      <c r="D8" s="47"/>
      <c r="E8" s="47"/>
      <c r="F8" s="47"/>
      <c r="G8" s="47"/>
      <c r="H8" s="47"/>
      <c r="I8" s="47"/>
      <c r="J8" s="47"/>
      <c r="K8" s="47"/>
    </row>
    <row r="9" spans="1:12" s="46" customFormat="1">
      <c r="A9" s="48" t="s">
        <v>38</v>
      </c>
      <c r="B9" s="52"/>
      <c r="C9" s="47"/>
      <c r="D9" s="47"/>
      <c r="E9" s="47"/>
      <c r="F9" s="47"/>
      <c r="G9" s="47"/>
      <c r="H9" s="47"/>
      <c r="I9" s="47"/>
      <c r="J9" s="47"/>
      <c r="K9" s="47"/>
    </row>
    <row r="10" spans="1:12" s="46" customFormat="1">
      <c r="A10" s="7" t="s">
        <v>2</v>
      </c>
      <c r="B10" s="49"/>
      <c r="C10" s="8">
        <v>3800</v>
      </c>
      <c r="D10" s="8">
        <v>3880</v>
      </c>
      <c r="E10" s="8">
        <v>5560</v>
      </c>
      <c r="F10" s="8">
        <v>4160</v>
      </c>
      <c r="G10" s="8">
        <v>4800</v>
      </c>
      <c r="H10" s="8">
        <v>6520</v>
      </c>
      <c r="I10" s="8">
        <v>2880</v>
      </c>
      <c r="J10" s="8">
        <v>1750</v>
      </c>
      <c r="K10" s="9">
        <v>6450</v>
      </c>
      <c r="L10" s="46">
        <f>SUM(C10:K10)</f>
        <v>39800</v>
      </c>
    </row>
    <row r="11" spans="1:12" s="46" customFormat="1">
      <c r="A11" s="10" t="s">
        <v>4</v>
      </c>
      <c r="B11" s="50"/>
      <c r="C11" s="11">
        <v>1700</v>
      </c>
      <c r="D11" s="11">
        <v>1700</v>
      </c>
      <c r="E11" s="11">
        <v>2240</v>
      </c>
      <c r="F11" s="11">
        <v>1870</v>
      </c>
      <c r="G11" s="11">
        <v>2200</v>
      </c>
      <c r="H11" s="11">
        <v>2680</v>
      </c>
      <c r="I11" s="11">
        <v>1270</v>
      </c>
      <c r="J11" s="11">
        <v>750</v>
      </c>
      <c r="K11" s="12">
        <v>2440</v>
      </c>
      <c r="L11" s="46">
        <f>SUM(C11:K11)</f>
        <v>16850</v>
      </c>
    </row>
    <row r="12" spans="1:12" s="46" customFormat="1">
      <c r="A12" s="13" t="s">
        <v>6</v>
      </c>
      <c r="B12" s="51"/>
      <c r="C12" s="14">
        <v>900</v>
      </c>
      <c r="D12" s="14">
        <v>1720</v>
      </c>
      <c r="E12" s="14">
        <v>2200</v>
      </c>
      <c r="F12" s="14">
        <v>1970</v>
      </c>
      <c r="G12" s="14">
        <v>2000</v>
      </c>
      <c r="H12" s="14">
        <v>2500</v>
      </c>
      <c r="I12" s="14">
        <v>1350</v>
      </c>
      <c r="J12" s="14">
        <v>900</v>
      </c>
      <c r="K12" s="15">
        <v>1700</v>
      </c>
      <c r="L12" s="46">
        <f>SUM(C12:K12)</f>
        <v>15240</v>
      </c>
    </row>
    <row r="13" spans="1:12" s="46" customFormat="1">
      <c r="B13" s="47"/>
      <c r="C13" s="47"/>
      <c r="D13" s="47"/>
      <c r="E13" s="47"/>
      <c r="F13" s="47"/>
      <c r="G13" s="47"/>
      <c r="H13" s="47"/>
      <c r="I13" s="47"/>
      <c r="J13" s="47"/>
    </row>
    <row r="14" spans="1:12" s="46" customFormat="1">
      <c r="B14" s="47"/>
      <c r="C14" s="47"/>
      <c r="D14" s="47"/>
      <c r="E14" s="47"/>
      <c r="F14" s="47"/>
      <c r="G14" s="47"/>
      <c r="H14" s="47"/>
      <c r="I14" s="47"/>
      <c r="J14" s="47"/>
    </row>
    <row r="15" spans="1:12" s="4" customFormat="1">
      <c r="A15" s="20" t="s">
        <v>8</v>
      </c>
      <c r="B15" s="20" t="s">
        <v>37</v>
      </c>
      <c r="C15" s="21" t="s">
        <v>9</v>
      </c>
      <c r="D15" s="21" t="s">
        <v>10</v>
      </c>
      <c r="E15" s="21" t="s">
        <v>11</v>
      </c>
      <c r="F15" s="21" t="s">
        <v>12</v>
      </c>
      <c r="G15" s="21" t="s">
        <v>13</v>
      </c>
      <c r="H15" s="21" t="s">
        <v>14</v>
      </c>
      <c r="I15" s="21" t="s">
        <v>15</v>
      </c>
      <c r="J15" s="21" t="s">
        <v>16</v>
      </c>
      <c r="K15" s="21" t="s">
        <v>35</v>
      </c>
      <c r="L15" s="20" t="s">
        <v>23</v>
      </c>
    </row>
    <row r="16" spans="1:12">
      <c r="B16" s="3"/>
      <c r="C16" s="3"/>
      <c r="D16" s="3"/>
      <c r="E16" s="3"/>
      <c r="F16" s="3"/>
      <c r="G16" s="3"/>
      <c r="H16" s="3"/>
      <c r="I16" s="3"/>
      <c r="J16" s="3"/>
    </row>
    <row r="17" spans="1:13">
      <c r="A17" s="22" t="s">
        <v>17</v>
      </c>
      <c r="B17" s="23"/>
      <c r="C17" s="3"/>
      <c r="D17" s="3"/>
      <c r="E17" s="3"/>
      <c r="F17" s="3"/>
      <c r="G17" s="3"/>
      <c r="H17" s="3"/>
      <c r="I17" s="3"/>
      <c r="J17" s="3"/>
    </row>
    <row r="18" spans="1:13">
      <c r="A18" s="7" t="s">
        <v>18</v>
      </c>
      <c r="B18" s="8">
        <v>7000</v>
      </c>
      <c r="C18" s="8">
        <v>7000</v>
      </c>
      <c r="D18" s="8">
        <v>7000</v>
      </c>
      <c r="E18" s="8">
        <v>7000</v>
      </c>
      <c r="F18" s="8">
        <v>7000</v>
      </c>
      <c r="G18" s="8">
        <v>7000</v>
      </c>
      <c r="H18" s="8">
        <v>7000</v>
      </c>
      <c r="I18" s="8">
        <v>0</v>
      </c>
      <c r="J18" s="9">
        <v>7000</v>
      </c>
      <c r="K18" s="11"/>
      <c r="L18" s="43">
        <f>SUM(B18:J18)</f>
        <v>56000</v>
      </c>
    </row>
    <row r="19" spans="1:13">
      <c r="A19" s="10" t="s">
        <v>19</v>
      </c>
      <c r="B19" s="11">
        <f t="shared" ref="B19:J19" si="0">B18*0.1</f>
        <v>700</v>
      </c>
      <c r="C19" s="11">
        <f t="shared" si="0"/>
        <v>700</v>
      </c>
      <c r="D19" s="11">
        <f t="shared" si="0"/>
        <v>700</v>
      </c>
      <c r="E19" s="11">
        <f t="shared" si="0"/>
        <v>700</v>
      </c>
      <c r="F19" s="11">
        <f t="shared" si="0"/>
        <v>700</v>
      </c>
      <c r="G19" s="11">
        <f t="shared" si="0"/>
        <v>700</v>
      </c>
      <c r="H19" s="11">
        <f t="shared" si="0"/>
        <v>700</v>
      </c>
      <c r="I19" s="11">
        <f t="shared" si="0"/>
        <v>0</v>
      </c>
      <c r="J19" s="12">
        <f t="shared" si="0"/>
        <v>700</v>
      </c>
      <c r="K19" s="11"/>
      <c r="L19" s="43">
        <f>SUM(B19:J19)</f>
        <v>5600</v>
      </c>
      <c r="M19">
        <f>L18+L19</f>
        <v>61600</v>
      </c>
    </row>
    <row r="20" spans="1:13">
      <c r="A20" s="10" t="s">
        <v>20</v>
      </c>
      <c r="B20" s="11">
        <v>4000</v>
      </c>
      <c r="C20" s="11">
        <v>4000</v>
      </c>
      <c r="D20" s="11">
        <v>4000</v>
      </c>
      <c r="E20" s="11">
        <v>4000</v>
      </c>
      <c r="F20" s="11">
        <v>4000</v>
      </c>
      <c r="G20" s="11">
        <v>4000</v>
      </c>
      <c r="H20" s="11">
        <v>4000</v>
      </c>
      <c r="I20" s="11">
        <v>0</v>
      </c>
      <c r="J20" s="12">
        <v>4000</v>
      </c>
      <c r="K20" s="11"/>
      <c r="L20" s="43">
        <f>SUM(B20:J20)</f>
        <v>32000</v>
      </c>
      <c r="M20">
        <f>M19+L20</f>
        <v>93600</v>
      </c>
    </row>
    <row r="21" spans="1:13">
      <c r="A21" s="13" t="s">
        <v>21</v>
      </c>
      <c r="B21" s="14">
        <v>1000</v>
      </c>
      <c r="C21" s="14">
        <v>1000</v>
      </c>
      <c r="D21" s="14">
        <v>1000</v>
      </c>
      <c r="E21" s="14">
        <v>1000</v>
      </c>
      <c r="F21" s="14">
        <v>1000</v>
      </c>
      <c r="G21" s="14">
        <v>1000</v>
      </c>
      <c r="H21" s="14">
        <v>1000</v>
      </c>
      <c r="I21" s="14">
        <v>0</v>
      </c>
      <c r="J21" s="15">
        <v>1000</v>
      </c>
      <c r="K21" s="11"/>
      <c r="L21" s="43">
        <f>SUM(B21:J21)</f>
        <v>8000</v>
      </c>
    </row>
    <row r="22" spans="1:13">
      <c r="B22" s="3"/>
      <c r="C22" s="3"/>
      <c r="D22" s="3"/>
      <c r="E22" s="3"/>
      <c r="F22" s="3"/>
      <c r="G22" s="3"/>
      <c r="H22" s="3"/>
      <c r="I22" s="3"/>
      <c r="J22" s="3"/>
      <c r="K22" s="3"/>
      <c r="L22" s="43"/>
    </row>
    <row r="23" spans="1:13">
      <c r="A23" s="22" t="s">
        <v>22</v>
      </c>
      <c r="B23" s="23"/>
      <c r="C23" s="3"/>
      <c r="D23" s="3"/>
      <c r="E23" s="3"/>
      <c r="F23" s="3"/>
      <c r="G23" s="3"/>
      <c r="H23" s="3"/>
      <c r="I23" s="3"/>
      <c r="J23" s="3"/>
      <c r="K23" s="3"/>
      <c r="L23" s="43"/>
    </row>
    <row r="24" spans="1:13">
      <c r="A24" s="7" t="s">
        <v>2</v>
      </c>
      <c r="B24" s="8">
        <f>C10</f>
        <v>3800</v>
      </c>
      <c r="C24" s="8">
        <f t="shared" ref="C24:J24" si="1">D10</f>
        <v>3880</v>
      </c>
      <c r="D24" s="8">
        <f t="shared" si="1"/>
        <v>5560</v>
      </c>
      <c r="E24" s="8">
        <f t="shared" si="1"/>
        <v>4160</v>
      </c>
      <c r="F24" s="8">
        <f t="shared" si="1"/>
        <v>4800</v>
      </c>
      <c r="G24" s="8">
        <f t="shared" si="1"/>
        <v>6520</v>
      </c>
      <c r="H24" s="8">
        <f t="shared" si="1"/>
        <v>2880</v>
      </c>
      <c r="I24" s="8">
        <f t="shared" si="1"/>
        <v>1750</v>
      </c>
      <c r="J24" s="9">
        <f t="shared" si="1"/>
        <v>6450</v>
      </c>
      <c r="K24" s="11"/>
      <c r="L24" s="43">
        <f>SUM(B24:J24)</f>
        <v>39800</v>
      </c>
    </row>
    <row r="25" spans="1:13">
      <c r="A25" s="10" t="s">
        <v>4</v>
      </c>
      <c r="B25" s="11">
        <f t="shared" ref="B25:J26" si="2">C11</f>
        <v>1700</v>
      </c>
      <c r="C25" s="11">
        <f t="shared" si="2"/>
        <v>1700</v>
      </c>
      <c r="D25" s="11">
        <f t="shared" si="2"/>
        <v>2240</v>
      </c>
      <c r="E25" s="11">
        <f t="shared" si="2"/>
        <v>1870</v>
      </c>
      <c r="F25" s="11">
        <f t="shared" si="2"/>
        <v>2200</v>
      </c>
      <c r="G25" s="11">
        <f t="shared" si="2"/>
        <v>2680</v>
      </c>
      <c r="H25" s="11">
        <f t="shared" si="2"/>
        <v>1270</v>
      </c>
      <c r="I25" s="11">
        <f t="shared" si="2"/>
        <v>750</v>
      </c>
      <c r="J25" s="12">
        <f t="shared" si="2"/>
        <v>2440</v>
      </c>
      <c r="K25" s="11"/>
      <c r="L25" s="43">
        <f>SUM(B25:J25)</f>
        <v>16850</v>
      </c>
    </row>
    <row r="26" spans="1:13">
      <c r="A26" s="10" t="s">
        <v>6</v>
      </c>
      <c r="B26" s="11">
        <f t="shared" si="2"/>
        <v>900</v>
      </c>
      <c r="C26" s="11">
        <f t="shared" si="2"/>
        <v>1720</v>
      </c>
      <c r="D26" s="11">
        <f t="shared" si="2"/>
        <v>2200</v>
      </c>
      <c r="E26" s="11">
        <f t="shared" si="2"/>
        <v>1970</v>
      </c>
      <c r="F26" s="11">
        <f t="shared" si="2"/>
        <v>2000</v>
      </c>
      <c r="G26" s="11">
        <f t="shared" si="2"/>
        <v>2500</v>
      </c>
      <c r="H26" s="11">
        <f t="shared" si="2"/>
        <v>1350</v>
      </c>
      <c r="I26" s="11">
        <f t="shared" si="2"/>
        <v>900</v>
      </c>
      <c r="J26" s="11">
        <f t="shared" si="2"/>
        <v>1700</v>
      </c>
      <c r="K26" s="11"/>
      <c r="L26" s="43">
        <f>SUM(B26:J26)</f>
        <v>15240</v>
      </c>
    </row>
    <row r="27" spans="1:13">
      <c r="A27" s="24" t="s">
        <v>23</v>
      </c>
      <c r="B27" s="25">
        <f t="shared" ref="B27:J27" si="3">SUM(B24:B26)</f>
        <v>6400</v>
      </c>
      <c r="C27" s="25">
        <f t="shared" si="3"/>
        <v>7300</v>
      </c>
      <c r="D27" s="25">
        <f t="shared" si="3"/>
        <v>10000</v>
      </c>
      <c r="E27" s="25">
        <f t="shared" si="3"/>
        <v>8000</v>
      </c>
      <c r="F27" s="25">
        <f t="shared" si="3"/>
        <v>9000</v>
      </c>
      <c r="G27" s="25">
        <f t="shared" si="3"/>
        <v>11700</v>
      </c>
      <c r="H27" s="25">
        <f t="shared" si="3"/>
        <v>5500</v>
      </c>
      <c r="I27" s="25">
        <f t="shared" si="3"/>
        <v>3400</v>
      </c>
      <c r="J27" s="26">
        <f t="shared" si="3"/>
        <v>10590</v>
      </c>
      <c r="K27" s="53"/>
      <c r="L27" s="44">
        <f>SUM(L24:L26)</f>
        <v>71890</v>
      </c>
    </row>
    <row r="29" spans="1:13" s="1" customFormat="1">
      <c r="A29" s="22" t="s">
        <v>24</v>
      </c>
      <c r="B29" s="22"/>
    </row>
    <row r="30" spans="1:13">
      <c r="A30" s="7" t="s">
        <v>2</v>
      </c>
      <c r="B30" s="8">
        <f>B24</f>
        <v>3800</v>
      </c>
      <c r="C30" s="8">
        <f t="shared" ref="C30:J33" si="4">B30+C24</f>
        <v>7680</v>
      </c>
      <c r="D30" s="8">
        <f t="shared" si="4"/>
        <v>13240</v>
      </c>
      <c r="E30" s="8">
        <f t="shared" si="4"/>
        <v>17400</v>
      </c>
      <c r="F30" s="8">
        <f t="shared" si="4"/>
        <v>22200</v>
      </c>
      <c r="G30" s="8">
        <f t="shared" si="4"/>
        <v>28720</v>
      </c>
      <c r="H30" s="8">
        <f t="shared" si="4"/>
        <v>31600</v>
      </c>
      <c r="I30" s="8">
        <f t="shared" si="4"/>
        <v>33350</v>
      </c>
      <c r="J30" s="9">
        <f t="shared" si="4"/>
        <v>39800</v>
      </c>
    </row>
    <row r="31" spans="1:13">
      <c r="A31" s="10" t="s">
        <v>4</v>
      </c>
      <c r="B31" s="11">
        <f>B25</f>
        <v>1700</v>
      </c>
      <c r="C31" s="11">
        <f t="shared" si="4"/>
        <v>3400</v>
      </c>
      <c r="D31" s="11">
        <f t="shared" si="4"/>
        <v>5640</v>
      </c>
      <c r="E31" s="11">
        <f t="shared" si="4"/>
        <v>7510</v>
      </c>
      <c r="F31" s="11">
        <f t="shared" si="4"/>
        <v>9710</v>
      </c>
      <c r="G31" s="11">
        <f t="shared" si="4"/>
        <v>12390</v>
      </c>
      <c r="H31" s="11">
        <f t="shared" si="4"/>
        <v>13660</v>
      </c>
      <c r="I31" s="11">
        <f t="shared" si="4"/>
        <v>14410</v>
      </c>
      <c r="J31" s="12">
        <f t="shared" si="4"/>
        <v>16850</v>
      </c>
    </row>
    <row r="32" spans="1:13">
      <c r="A32" s="10" t="s">
        <v>6</v>
      </c>
      <c r="B32" s="11">
        <f>B26</f>
        <v>900</v>
      </c>
      <c r="C32" s="11">
        <f t="shared" si="4"/>
        <v>2620</v>
      </c>
      <c r="D32" s="11">
        <f t="shared" si="4"/>
        <v>4820</v>
      </c>
      <c r="E32" s="11">
        <f t="shared" si="4"/>
        <v>6790</v>
      </c>
      <c r="F32" s="11">
        <f t="shared" si="4"/>
        <v>8790</v>
      </c>
      <c r="G32" s="11">
        <f t="shared" si="4"/>
        <v>11290</v>
      </c>
      <c r="H32" s="11">
        <f t="shared" si="4"/>
        <v>12640</v>
      </c>
      <c r="I32" s="11">
        <f t="shared" si="4"/>
        <v>13540</v>
      </c>
      <c r="J32" s="12">
        <f t="shared" si="4"/>
        <v>15240</v>
      </c>
    </row>
    <row r="33" spans="1:10">
      <c r="A33" s="24" t="s">
        <v>23</v>
      </c>
      <c r="B33" s="25">
        <f>B27</f>
        <v>6400</v>
      </c>
      <c r="C33" s="25">
        <f t="shared" si="4"/>
        <v>13700</v>
      </c>
      <c r="D33" s="25">
        <f t="shared" si="4"/>
        <v>23700</v>
      </c>
      <c r="E33" s="25">
        <f t="shared" si="4"/>
        <v>31700</v>
      </c>
      <c r="F33" s="25">
        <f t="shared" si="4"/>
        <v>40700</v>
      </c>
      <c r="G33" s="25">
        <f t="shared" si="4"/>
        <v>52400</v>
      </c>
      <c r="H33" s="25">
        <f t="shared" si="4"/>
        <v>57900</v>
      </c>
      <c r="I33" s="25">
        <f t="shared" si="4"/>
        <v>61300</v>
      </c>
      <c r="J33" s="26">
        <f t="shared" si="4"/>
        <v>71890</v>
      </c>
    </row>
    <row r="35" spans="1:10">
      <c r="A35" s="32" t="s">
        <v>25</v>
      </c>
      <c r="B35" s="33"/>
    </row>
    <row r="36" spans="1:10">
      <c r="A36" s="7" t="s">
        <v>2</v>
      </c>
      <c r="B36" s="16">
        <v>3524.4917444249077</v>
      </c>
      <c r="C36" s="16">
        <v>3871.1377571842359</v>
      </c>
      <c r="D36" s="16">
        <v>5546.9040374459073</v>
      </c>
      <c r="E36" s="16">
        <v>4149.4672495056238</v>
      </c>
      <c r="F36" s="16">
        <v>3154.6277046452306</v>
      </c>
      <c r="G36" s="16">
        <v>5666.81111225322</v>
      </c>
      <c r="H36" s="16">
        <v>4629.9999999895363</v>
      </c>
      <c r="I36" s="16">
        <v>0</v>
      </c>
      <c r="J36" s="17">
        <v>4253.8861128844146</v>
      </c>
    </row>
    <row r="37" spans="1:10">
      <c r="A37" s="10" t="s">
        <v>4</v>
      </c>
      <c r="B37" s="18">
        <v>1585.4140459647881</v>
      </c>
      <c r="C37" s="18">
        <v>2400</v>
      </c>
      <c r="D37" s="18">
        <v>917.52555266227137</v>
      </c>
      <c r="E37" s="18">
        <v>2558.9719811011437</v>
      </c>
      <c r="F37" s="18">
        <v>1854.0203885083492</v>
      </c>
      <c r="G37" s="18">
        <v>1333.1888877467791</v>
      </c>
      <c r="H37" s="18">
        <v>122.6678379016863</v>
      </c>
      <c r="I37" s="18">
        <v>0</v>
      </c>
      <c r="J37" s="19">
        <v>2213.0469282696581</v>
      </c>
    </row>
    <row r="38" spans="1:10">
      <c r="A38" s="10" t="s">
        <v>6</v>
      </c>
      <c r="B38" s="18">
        <v>890.09420961133969</v>
      </c>
      <c r="C38" s="18">
        <v>728.86224281576881</v>
      </c>
      <c r="D38" s="18">
        <v>535.5704098918219</v>
      </c>
      <c r="E38" s="18">
        <v>291.56076939323214</v>
      </c>
      <c r="F38" s="18">
        <v>1991.3519068464209</v>
      </c>
      <c r="G38" s="18">
        <v>0</v>
      </c>
      <c r="H38" s="18">
        <v>2247.3321621087775</v>
      </c>
      <c r="I38" s="18">
        <v>0</v>
      </c>
      <c r="J38" s="19">
        <v>533.06695884592864</v>
      </c>
    </row>
    <row r="39" spans="1:10">
      <c r="A39" s="27" t="s">
        <v>23</v>
      </c>
      <c r="B39" s="28">
        <f t="shared" ref="B39:J39" si="5">SUM(B36:B38)</f>
        <v>6000.000000001035</v>
      </c>
      <c r="C39" s="28">
        <f t="shared" si="5"/>
        <v>7000.0000000000045</v>
      </c>
      <c r="D39" s="28">
        <f t="shared" si="5"/>
        <v>7000.0000000000009</v>
      </c>
      <c r="E39" s="28">
        <f t="shared" si="5"/>
        <v>7000</v>
      </c>
      <c r="F39" s="28">
        <f t="shared" si="5"/>
        <v>7000.0000000000009</v>
      </c>
      <c r="G39" s="28">
        <f t="shared" si="5"/>
        <v>6999.9999999999991</v>
      </c>
      <c r="H39" s="28">
        <f t="shared" si="5"/>
        <v>7000</v>
      </c>
      <c r="I39" s="28">
        <f t="shared" si="5"/>
        <v>0</v>
      </c>
      <c r="J39" s="29">
        <f t="shared" si="5"/>
        <v>7000.0000000000009</v>
      </c>
    </row>
    <row r="40" spans="1:10">
      <c r="A40" s="35" t="s">
        <v>26</v>
      </c>
      <c r="B40" s="36">
        <f t="shared" ref="B40:J40" si="6">B39*$G$3</f>
        <v>90000.000000015527</v>
      </c>
      <c r="C40" s="36">
        <f t="shared" si="6"/>
        <v>105000.00000000007</v>
      </c>
      <c r="D40" s="36">
        <f t="shared" si="6"/>
        <v>105000.00000000001</v>
      </c>
      <c r="E40" s="36">
        <f t="shared" si="6"/>
        <v>105000</v>
      </c>
      <c r="F40" s="36">
        <f t="shared" si="6"/>
        <v>105000.00000000001</v>
      </c>
      <c r="G40" s="36">
        <f t="shared" si="6"/>
        <v>104999.99999999999</v>
      </c>
      <c r="H40" s="36">
        <f t="shared" si="6"/>
        <v>105000</v>
      </c>
      <c r="I40" s="36">
        <f t="shared" si="6"/>
        <v>0</v>
      </c>
      <c r="J40" s="37">
        <f t="shared" si="6"/>
        <v>105000.00000000001</v>
      </c>
    </row>
    <row r="41" spans="1:10"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32" t="s">
        <v>27</v>
      </c>
      <c r="B42" s="34"/>
      <c r="C42" s="2"/>
      <c r="D42" s="2"/>
      <c r="E42" s="2"/>
      <c r="F42" s="2"/>
      <c r="G42" s="2"/>
      <c r="H42" s="2"/>
      <c r="I42" s="2"/>
      <c r="J42" s="2"/>
    </row>
    <row r="43" spans="1:10">
      <c r="A43" s="7" t="s">
        <v>2</v>
      </c>
      <c r="B43" s="16">
        <v>0</v>
      </c>
      <c r="C43" s="16">
        <v>0</v>
      </c>
      <c r="D43" s="16">
        <v>11.332277747395612</v>
      </c>
      <c r="E43" s="16">
        <v>8.1369818266016996</v>
      </c>
      <c r="F43" s="16">
        <v>646.82661742377525</v>
      </c>
      <c r="G43" s="16">
        <v>42.657538219602124</v>
      </c>
      <c r="H43" s="16">
        <v>0</v>
      </c>
      <c r="I43" s="16">
        <v>0</v>
      </c>
      <c r="J43" s="17">
        <v>238.37325753148826</v>
      </c>
    </row>
    <row r="44" spans="1:10">
      <c r="A44" s="10" t="s">
        <v>4</v>
      </c>
      <c r="B44" s="18">
        <v>0</v>
      </c>
      <c r="C44" s="18">
        <v>0</v>
      </c>
      <c r="D44" s="18">
        <v>13.55029657698927</v>
      </c>
      <c r="E44" s="18">
        <v>8.4123177239912632</v>
      </c>
      <c r="F44" s="18">
        <v>45.979611491640043</v>
      </c>
      <c r="G44" s="18">
        <v>184.1310932830788</v>
      </c>
      <c r="H44" s="18">
        <v>700</v>
      </c>
      <c r="I44" s="18">
        <v>0</v>
      </c>
      <c r="J44" s="19">
        <v>226.95307173036699</v>
      </c>
    </row>
    <row r="45" spans="1:10">
      <c r="A45" s="10" t="s">
        <v>6</v>
      </c>
      <c r="B45" s="18">
        <v>0</v>
      </c>
      <c r="C45" s="18">
        <v>0</v>
      </c>
      <c r="D45" s="18">
        <v>675.11742567561521</v>
      </c>
      <c r="E45" s="18">
        <v>683.45070044940701</v>
      </c>
      <c r="F45" s="18">
        <v>7.1937710845846645</v>
      </c>
      <c r="G45" s="18">
        <v>473.21136849731909</v>
      </c>
      <c r="H45" s="18">
        <v>0</v>
      </c>
      <c r="I45" s="18">
        <v>0</v>
      </c>
      <c r="J45" s="19">
        <v>234.67367073814472</v>
      </c>
    </row>
    <row r="46" spans="1:10">
      <c r="A46" s="27" t="s">
        <v>23</v>
      </c>
      <c r="B46" s="28">
        <f t="shared" ref="B46:J46" si="7">SUM(B43:B45)</f>
        <v>0</v>
      </c>
      <c r="C46" s="28">
        <f t="shared" si="7"/>
        <v>0</v>
      </c>
      <c r="D46" s="28">
        <f t="shared" si="7"/>
        <v>700.00000000000011</v>
      </c>
      <c r="E46" s="28">
        <f t="shared" si="7"/>
        <v>700</v>
      </c>
      <c r="F46" s="28">
        <f t="shared" si="7"/>
        <v>700</v>
      </c>
      <c r="G46" s="28">
        <f t="shared" si="7"/>
        <v>700</v>
      </c>
      <c r="H46" s="28">
        <f t="shared" si="7"/>
        <v>700</v>
      </c>
      <c r="I46" s="28">
        <f t="shared" si="7"/>
        <v>0</v>
      </c>
      <c r="J46" s="29">
        <f t="shared" si="7"/>
        <v>700</v>
      </c>
    </row>
    <row r="47" spans="1:10">
      <c r="A47" s="35" t="s">
        <v>26</v>
      </c>
      <c r="B47" s="36">
        <f t="shared" ref="B47:J47" si="8">B46*$G$4</f>
        <v>0</v>
      </c>
      <c r="C47" s="36">
        <f t="shared" si="8"/>
        <v>0</v>
      </c>
      <c r="D47" s="36">
        <f t="shared" si="8"/>
        <v>14000.000000000002</v>
      </c>
      <c r="E47" s="36">
        <f t="shared" si="8"/>
        <v>14000</v>
      </c>
      <c r="F47" s="36">
        <f t="shared" si="8"/>
        <v>14000</v>
      </c>
      <c r="G47" s="36">
        <f t="shared" si="8"/>
        <v>14000</v>
      </c>
      <c r="H47" s="36">
        <f t="shared" si="8"/>
        <v>14000</v>
      </c>
      <c r="I47" s="36">
        <f t="shared" si="8"/>
        <v>0</v>
      </c>
      <c r="J47" s="37">
        <f t="shared" si="8"/>
        <v>14000</v>
      </c>
    </row>
    <row r="48" spans="1:10"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32" t="s">
        <v>28</v>
      </c>
      <c r="B49" s="34"/>
      <c r="C49" s="2"/>
      <c r="D49" s="2"/>
      <c r="E49" s="2"/>
      <c r="F49" s="2"/>
      <c r="G49" s="2"/>
      <c r="H49" s="2"/>
      <c r="I49" s="2"/>
      <c r="J49" s="2"/>
    </row>
    <row r="50" spans="1:10">
      <c r="A50" s="7" t="s">
        <v>2</v>
      </c>
      <c r="B50" s="16">
        <v>275.50825557509552</v>
      </c>
      <c r="C50" s="16">
        <v>8.862242815768699</v>
      </c>
      <c r="D50" s="16">
        <v>1.7636848077129057</v>
      </c>
      <c r="E50" s="16">
        <v>2.3957686708388533</v>
      </c>
      <c r="F50" s="16">
        <v>998.54567793099318</v>
      </c>
      <c r="G50" s="16">
        <v>810.53134952717642</v>
      </c>
      <c r="H50" s="16">
        <v>0</v>
      </c>
      <c r="I50" s="16">
        <v>0</v>
      </c>
      <c r="J50" s="17">
        <v>1957.7406295840988</v>
      </c>
    </row>
    <row r="51" spans="1:10">
      <c r="A51" s="10" t="s">
        <v>4</v>
      </c>
      <c r="B51" s="18">
        <v>714.58595403624429</v>
      </c>
      <c r="C51" s="18">
        <v>0</v>
      </c>
      <c r="D51" s="18">
        <v>8.9241507597241849</v>
      </c>
      <c r="E51" s="18">
        <v>2.6157011718004481</v>
      </c>
      <c r="F51" s="18">
        <v>0</v>
      </c>
      <c r="G51" s="18">
        <v>762.68001894728286</v>
      </c>
      <c r="H51" s="18">
        <v>1197.3321620981217</v>
      </c>
      <c r="I51" s="18">
        <v>0</v>
      </c>
      <c r="J51" s="19">
        <v>0</v>
      </c>
    </row>
    <row r="52" spans="1:10">
      <c r="A52" s="10" t="s">
        <v>6</v>
      </c>
      <c r="B52" s="18">
        <v>9.9057903886601402</v>
      </c>
      <c r="C52" s="18">
        <v>991.1377571842313</v>
      </c>
      <c r="D52" s="18">
        <v>989.31216443256278</v>
      </c>
      <c r="E52" s="18">
        <v>994.98853015736074</v>
      </c>
      <c r="F52" s="18">
        <v>1.4543220690068206</v>
      </c>
      <c r="G52" s="18">
        <v>2026.788631502681</v>
      </c>
      <c r="H52" s="18">
        <v>2.667837891318892</v>
      </c>
      <c r="I52" s="18">
        <v>0</v>
      </c>
      <c r="J52" s="19">
        <v>932.25937041592613</v>
      </c>
    </row>
    <row r="53" spans="1:10">
      <c r="A53" s="27" t="s">
        <v>23</v>
      </c>
      <c r="B53" s="28">
        <f t="shared" ref="B53:J53" si="9">SUM(B50:B52)</f>
        <v>1000</v>
      </c>
      <c r="C53" s="28">
        <f t="shared" si="9"/>
        <v>1000</v>
      </c>
      <c r="D53" s="28">
        <f t="shared" si="9"/>
        <v>999.99999999999989</v>
      </c>
      <c r="E53" s="28">
        <f t="shared" si="9"/>
        <v>1000</v>
      </c>
      <c r="F53" s="28">
        <f t="shared" si="9"/>
        <v>1000</v>
      </c>
      <c r="G53" s="28">
        <f t="shared" si="9"/>
        <v>3599.9999999771403</v>
      </c>
      <c r="H53" s="28">
        <f t="shared" si="9"/>
        <v>1199.9999999894405</v>
      </c>
      <c r="I53" s="28">
        <f t="shared" si="9"/>
        <v>0</v>
      </c>
      <c r="J53" s="29">
        <f t="shared" si="9"/>
        <v>2890.000000000025</v>
      </c>
    </row>
    <row r="54" spans="1:10">
      <c r="A54" s="35" t="s">
        <v>26</v>
      </c>
      <c r="B54" s="36">
        <f t="shared" ref="B54:J54" si="10">B53*$G$5</f>
        <v>25000</v>
      </c>
      <c r="C54" s="36">
        <f t="shared" si="10"/>
        <v>25000</v>
      </c>
      <c r="D54" s="36">
        <f t="shared" si="10"/>
        <v>24999.999999999996</v>
      </c>
      <c r="E54" s="36">
        <f t="shared" si="10"/>
        <v>25000</v>
      </c>
      <c r="F54" s="36">
        <f t="shared" si="10"/>
        <v>25000</v>
      </c>
      <c r="G54" s="36">
        <f t="shared" si="10"/>
        <v>89999.999999428503</v>
      </c>
      <c r="H54" s="36">
        <f t="shared" si="10"/>
        <v>29999.999999736014</v>
      </c>
      <c r="I54" s="36">
        <f t="shared" si="10"/>
        <v>0</v>
      </c>
      <c r="J54" s="37">
        <f t="shared" si="10"/>
        <v>72250.000000000626</v>
      </c>
    </row>
    <row r="55" spans="1:10"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32" t="s">
        <v>29</v>
      </c>
      <c r="B56" s="34"/>
      <c r="C56" s="2"/>
      <c r="D56" s="2"/>
      <c r="E56" s="2"/>
      <c r="F56" s="2"/>
      <c r="G56" s="2"/>
      <c r="H56" s="2"/>
      <c r="I56" s="2"/>
      <c r="J56" s="2"/>
    </row>
    <row r="57" spans="1:10">
      <c r="A57" s="7" t="s">
        <v>2</v>
      </c>
      <c r="B57" s="16">
        <f t="shared" ref="B57:J59" si="11">B36+B43+B50</f>
        <v>3800.0000000000032</v>
      </c>
      <c r="C57" s="16">
        <f t="shared" si="11"/>
        <v>3880.0000000000045</v>
      </c>
      <c r="D57" s="16">
        <f t="shared" si="11"/>
        <v>5560.0000000010159</v>
      </c>
      <c r="E57" s="16">
        <f t="shared" si="11"/>
        <v>4160.000000003065</v>
      </c>
      <c r="F57" s="16">
        <f t="shared" si="11"/>
        <v>4799.9999999999991</v>
      </c>
      <c r="G57" s="16">
        <f t="shared" si="11"/>
        <v>6519.9999999999991</v>
      </c>
      <c r="H57" s="16">
        <f t="shared" si="11"/>
        <v>4629.9999999895363</v>
      </c>
      <c r="I57" s="16">
        <f t="shared" si="11"/>
        <v>0</v>
      </c>
      <c r="J57" s="17">
        <f t="shared" si="11"/>
        <v>6450.0000000000018</v>
      </c>
    </row>
    <row r="58" spans="1:10">
      <c r="A58" s="10" t="s">
        <v>4</v>
      </c>
      <c r="B58" s="18">
        <f t="shared" si="11"/>
        <v>2300.0000000010323</v>
      </c>
      <c r="C58" s="18">
        <f t="shared" si="11"/>
        <v>2400</v>
      </c>
      <c r="D58" s="18">
        <f t="shared" si="11"/>
        <v>939.99999999898478</v>
      </c>
      <c r="E58" s="18">
        <f t="shared" si="11"/>
        <v>2569.9999999969355</v>
      </c>
      <c r="F58" s="18">
        <f t="shared" si="11"/>
        <v>1899.9999999999893</v>
      </c>
      <c r="G58" s="18">
        <f t="shared" si="11"/>
        <v>2279.9999999771408</v>
      </c>
      <c r="H58" s="18">
        <f t="shared" si="11"/>
        <v>2019.9999999998081</v>
      </c>
      <c r="I58" s="18">
        <f t="shared" si="11"/>
        <v>0</v>
      </c>
      <c r="J58" s="19">
        <f t="shared" si="11"/>
        <v>2440.000000000025</v>
      </c>
    </row>
    <row r="59" spans="1:10">
      <c r="A59" s="10" t="s">
        <v>6</v>
      </c>
      <c r="B59" s="18">
        <f t="shared" si="11"/>
        <v>899.99999999999989</v>
      </c>
      <c r="C59" s="18">
        <f t="shared" si="11"/>
        <v>1720</v>
      </c>
      <c r="D59" s="18">
        <f t="shared" si="11"/>
        <v>2200</v>
      </c>
      <c r="E59" s="18">
        <f t="shared" si="11"/>
        <v>1970</v>
      </c>
      <c r="F59" s="18">
        <f t="shared" si="11"/>
        <v>2000.0000000000123</v>
      </c>
      <c r="G59" s="18">
        <f t="shared" si="11"/>
        <v>2500</v>
      </c>
      <c r="H59" s="18">
        <f t="shared" si="11"/>
        <v>2250.0000000000964</v>
      </c>
      <c r="I59" s="18">
        <f t="shared" si="11"/>
        <v>0</v>
      </c>
      <c r="J59" s="19">
        <f t="shared" si="11"/>
        <v>1699.9999999999995</v>
      </c>
    </row>
    <row r="60" spans="1:10">
      <c r="A60" s="27" t="s">
        <v>23</v>
      </c>
      <c r="B60" s="28">
        <f t="shared" ref="B60:J60" si="12">SUM(B57:B59)</f>
        <v>7000.000000001035</v>
      </c>
      <c r="C60" s="28">
        <f t="shared" si="12"/>
        <v>8000.0000000000045</v>
      </c>
      <c r="D60" s="28">
        <f t="shared" si="12"/>
        <v>8700</v>
      </c>
      <c r="E60" s="28">
        <f t="shared" si="12"/>
        <v>8700</v>
      </c>
      <c r="F60" s="28">
        <f t="shared" si="12"/>
        <v>8700</v>
      </c>
      <c r="G60" s="28">
        <f t="shared" si="12"/>
        <v>11299.999999977139</v>
      </c>
      <c r="H60" s="28">
        <f t="shared" si="12"/>
        <v>8899.9999999894408</v>
      </c>
      <c r="I60" s="28">
        <f t="shared" si="12"/>
        <v>0</v>
      </c>
      <c r="J60" s="29">
        <f t="shared" si="12"/>
        <v>10590.000000000027</v>
      </c>
    </row>
    <row r="61" spans="1:10">
      <c r="A61" s="35" t="s">
        <v>26</v>
      </c>
      <c r="B61" s="36">
        <f t="shared" ref="B61:J61" si="13">B40+B47+B54</f>
        <v>115000.00000001553</v>
      </c>
      <c r="C61" s="36">
        <f t="shared" si="13"/>
        <v>130000.00000000007</v>
      </c>
      <c r="D61" s="36">
        <f t="shared" si="13"/>
        <v>144000</v>
      </c>
      <c r="E61" s="36">
        <f t="shared" si="13"/>
        <v>144000</v>
      </c>
      <c r="F61" s="36">
        <f t="shared" si="13"/>
        <v>144000</v>
      </c>
      <c r="G61" s="36">
        <f t="shared" si="13"/>
        <v>208999.99999942849</v>
      </c>
      <c r="H61" s="36">
        <f t="shared" si="13"/>
        <v>148999.99999973603</v>
      </c>
      <c r="I61" s="36">
        <f t="shared" si="13"/>
        <v>0</v>
      </c>
      <c r="J61" s="37">
        <f t="shared" si="13"/>
        <v>191250.00000000064</v>
      </c>
    </row>
    <row r="62" spans="1:10"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32" t="s">
        <v>30</v>
      </c>
      <c r="B63" s="34"/>
      <c r="C63" s="2"/>
      <c r="D63" s="2"/>
      <c r="E63" s="2"/>
      <c r="F63" s="2"/>
      <c r="G63" s="2"/>
      <c r="H63" s="2"/>
      <c r="I63" s="2"/>
      <c r="J63" s="2"/>
    </row>
    <row r="64" spans="1:10">
      <c r="A64" s="7" t="s">
        <v>2</v>
      </c>
      <c r="B64" s="16">
        <f>B57</f>
        <v>3800.0000000000032</v>
      </c>
      <c r="C64" s="16">
        <f t="shared" ref="C64:J66" si="14">B64+C57</f>
        <v>7680.0000000000073</v>
      </c>
      <c r="D64" s="16">
        <f t="shared" si="14"/>
        <v>13240.000000001022</v>
      </c>
      <c r="E64" s="16">
        <f t="shared" si="14"/>
        <v>17400.000000004089</v>
      </c>
      <c r="F64" s="16">
        <f t="shared" si="14"/>
        <v>22200.000000004089</v>
      </c>
      <c r="G64" s="16">
        <f t="shared" si="14"/>
        <v>28720.000000004089</v>
      </c>
      <c r="H64" s="16">
        <f t="shared" si="14"/>
        <v>33349.999999993626</v>
      </c>
      <c r="I64" s="16">
        <f t="shared" si="14"/>
        <v>33349.999999993626</v>
      </c>
      <c r="J64" s="17">
        <f t="shared" si="14"/>
        <v>39799.999999993626</v>
      </c>
    </row>
    <row r="65" spans="1:11">
      <c r="A65" s="10" t="s">
        <v>4</v>
      </c>
      <c r="B65" s="18">
        <f>B58</f>
        <v>2300.0000000010323</v>
      </c>
      <c r="C65" s="18">
        <f t="shared" si="14"/>
        <v>4700.0000000010323</v>
      </c>
      <c r="D65" s="18">
        <f t="shared" si="14"/>
        <v>5640.0000000000173</v>
      </c>
      <c r="E65" s="18">
        <f t="shared" si="14"/>
        <v>8209.9999999969532</v>
      </c>
      <c r="F65" s="18">
        <f t="shared" si="14"/>
        <v>10109.999999996942</v>
      </c>
      <c r="G65" s="18">
        <f t="shared" si="14"/>
        <v>12389.999999974083</v>
      </c>
      <c r="H65" s="18">
        <f t="shared" si="14"/>
        <v>14409.99999997389</v>
      </c>
      <c r="I65" s="18">
        <f t="shared" si="14"/>
        <v>14409.99999997389</v>
      </c>
      <c r="J65" s="19">
        <f t="shared" si="14"/>
        <v>16849.999999973916</v>
      </c>
    </row>
    <row r="66" spans="1:11">
      <c r="A66" s="10" t="s">
        <v>6</v>
      </c>
      <c r="B66" s="18">
        <f>B59</f>
        <v>899.99999999999989</v>
      </c>
      <c r="C66" s="18">
        <f t="shared" si="14"/>
        <v>2620</v>
      </c>
      <c r="D66" s="18">
        <f t="shared" si="14"/>
        <v>4820</v>
      </c>
      <c r="E66" s="18">
        <f t="shared" si="14"/>
        <v>6790</v>
      </c>
      <c r="F66" s="18">
        <f t="shared" si="14"/>
        <v>8790.0000000000127</v>
      </c>
      <c r="G66" s="18">
        <f t="shared" si="14"/>
        <v>11290.000000000013</v>
      </c>
      <c r="H66" s="18">
        <f t="shared" si="14"/>
        <v>13540.000000000109</v>
      </c>
      <c r="I66" s="18">
        <f t="shared" si="14"/>
        <v>13540.000000000109</v>
      </c>
      <c r="J66" s="19">
        <f t="shared" si="14"/>
        <v>15240.000000000109</v>
      </c>
    </row>
    <row r="67" spans="1:11">
      <c r="A67" s="24" t="s">
        <v>23</v>
      </c>
      <c r="B67" s="30">
        <f t="shared" ref="B67:J67" si="15">SUM(B64:B66)</f>
        <v>7000.000000001035</v>
      </c>
      <c r="C67" s="30">
        <f t="shared" si="15"/>
        <v>15000.00000000104</v>
      </c>
      <c r="D67" s="30">
        <f t="shared" si="15"/>
        <v>23700.00000000104</v>
      </c>
      <c r="E67" s="30">
        <f t="shared" si="15"/>
        <v>32400.00000000104</v>
      </c>
      <c r="F67" s="30">
        <f t="shared" si="15"/>
        <v>41100.000000001048</v>
      </c>
      <c r="G67" s="30">
        <f t="shared" si="15"/>
        <v>52399.999999978187</v>
      </c>
      <c r="H67" s="30">
        <f t="shared" si="15"/>
        <v>61299.999999967629</v>
      </c>
      <c r="I67" s="30">
        <f t="shared" si="15"/>
        <v>61299.999999967629</v>
      </c>
      <c r="J67" s="31">
        <f t="shared" si="15"/>
        <v>71889.999999967651</v>
      </c>
    </row>
    <row r="68" spans="1:11">
      <c r="B68" s="2"/>
      <c r="C68" s="2"/>
      <c r="D68" s="2"/>
      <c r="E68" s="2"/>
      <c r="F68" s="2"/>
      <c r="G68" s="2"/>
      <c r="H68" s="2"/>
      <c r="I68" s="2"/>
      <c r="J68" s="2"/>
    </row>
    <row r="69" spans="1:11">
      <c r="A69" s="32" t="s">
        <v>1</v>
      </c>
      <c r="B69" s="34"/>
      <c r="C69" s="2"/>
      <c r="D69" s="2"/>
      <c r="E69" s="2"/>
      <c r="F69" s="2"/>
      <c r="G69" s="2"/>
      <c r="H69" s="2"/>
      <c r="I69" s="2"/>
      <c r="J69" s="2"/>
    </row>
    <row r="70" spans="1:11">
      <c r="A70" s="7" t="s">
        <v>2</v>
      </c>
      <c r="B70" s="16">
        <f t="shared" ref="B70:J72" si="16">B64-B30</f>
        <v>0</v>
      </c>
      <c r="C70" s="16">
        <f t="shared" si="16"/>
        <v>7.2759576141834259E-12</v>
      </c>
      <c r="D70" s="16">
        <f t="shared" si="16"/>
        <v>1.0222720447927713E-9</v>
      </c>
      <c r="E70" s="16">
        <f t="shared" si="16"/>
        <v>4.0890881791710854E-9</v>
      </c>
      <c r="F70" s="16">
        <f t="shared" si="16"/>
        <v>4.0890881791710854E-9</v>
      </c>
      <c r="G70" s="16">
        <f t="shared" si="16"/>
        <v>4.0890881791710854E-9</v>
      </c>
      <c r="H70" s="16">
        <f t="shared" si="16"/>
        <v>1749.9999999936263</v>
      </c>
      <c r="I70" s="16">
        <f t="shared" si="16"/>
        <v>-6.3737388700246811E-9</v>
      </c>
      <c r="J70" s="17">
        <f t="shared" si="16"/>
        <v>-6.3737388700246811E-9</v>
      </c>
    </row>
    <row r="71" spans="1:11">
      <c r="A71" s="10" t="s">
        <v>4</v>
      </c>
      <c r="B71" s="18">
        <f t="shared" si="16"/>
        <v>600.00000000103228</v>
      </c>
      <c r="C71" s="18">
        <f t="shared" si="16"/>
        <v>1300.0000000010323</v>
      </c>
      <c r="D71" s="18">
        <f t="shared" si="16"/>
        <v>1.7280399333685637E-11</v>
      </c>
      <c r="E71" s="18">
        <f t="shared" si="16"/>
        <v>699.99999999695319</v>
      </c>
      <c r="F71" s="18">
        <f t="shared" si="16"/>
        <v>399.99999999694228</v>
      </c>
      <c r="G71" s="18">
        <f t="shared" si="16"/>
        <v>-2.5916961021721363E-8</v>
      </c>
      <c r="H71" s="18">
        <f t="shared" si="16"/>
        <v>749.99999997389023</v>
      </c>
      <c r="I71" s="18">
        <f t="shared" si="16"/>
        <v>-2.6109773898497224E-8</v>
      </c>
      <c r="J71" s="19">
        <f t="shared" si="16"/>
        <v>-2.6084308046847582E-8</v>
      </c>
    </row>
    <row r="72" spans="1:11">
      <c r="A72" s="10" t="s">
        <v>6</v>
      </c>
      <c r="B72" s="18">
        <f t="shared" si="16"/>
        <v>0</v>
      </c>
      <c r="C72" s="18">
        <f t="shared" si="16"/>
        <v>0</v>
      </c>
      <c r="D72" s="18">
        <f t="shared" si="16"/>
        <v>0</v>
      </c>
      <c r="E72" s="18">
        <f t="shared" si="16"/>
        <v>0</v>
      </c>
      <c r="F72" s="18">
        <f t="shared" si="16"/>
        <v>0</v>
      </c>
      <c r="G72" s="18">
        <f t="shared" si="16"/>
        <v>0</v>
      </c>
      <c r="H72" s="18">
        <f t="shared" si="16"/>
        <v>900.00000000010914</v>
      </c>
      <c r="I72" s="18">
        <f t="shared" si="16"/>
        <v>1.0913936421275139E-10</v>
      </c>
      <c r="J72" s="19">
        <f t="shared" si="16"/>
        <v>1.0913936421275139E-10</v>
      </c>
    </row>
    <row r="73" spans="1:11">
      <c r="A73" s="35" t="s">
        <v>26</v>
      </c>
      <c r="B73" s="36">
        <f t="shared" ref="B73:J73" si="17">(B70*$D$3+B71*$D$4+B72*$D$5)*$G$2</f>
        <v>1800.0000000030971</v>
      </c>
      <c r="C73" s="36">
        <f t="shared" si="17"/>
        <v>3900.0000000031259</v>
      </c>
      <c r="D73" s="36">
        <f t="shared" si="17"/>
        <v>4.1409293771721423E-9</v>
      </c>
      <c r="E73" s="36">
        <f t="shared" si="17"/>
        <v>2100.0000000072159</v>
      </c>
      <c r="F73" s="36">
        <f t="shared" si="17"/>
        <v>1200.0000000071832</v>
      </c>
      <c r="G73" s="36">
        <f t="shared" si="17"/>
        <v>-6.1394530348479748E-8</v>
      </c>
      <c r="H73" s="36">
        <f t="shared" si="17"/>
        <v>14649.999999896831</v>
      </c>
      <c r="I73" s="36">
        <f t="shared" si="17"/>
        <v>-1.0316944099031389E-7</v>
      </c>
      <c r="J73" s="37">
        <f t="shared" si="17"/>
        <v>-1.0309304343536496E-7</v>
      </c>
    </row>
    <row r="74" spans="1:11">
      <c r="B74" s="2"/>
      <c r="C74" s="2"/>
      <c r="D74" s="2"/>
      <c r="E74" s="2"/>
      <c r="F74" s="2"/>
      <c r="G74" s="2"/>
      <c r="H74" s="2"/>
      <c r="I74" s="2"/>
      <c r="J74" s="2"/>
    </row>
    <row r="75" spans="1:11">
      <c r="B75" s="2"/>
      <c r="C75" s="2"/>
      <c r="D75" s="2"/>
      <c r="E75" s="2"/>
      <c r="F75" s="2"/>
      <c r="G75" s="2"/>
      <c r="H75" s="2"/>
      <c r="I75" s="2"/>
      <c r="J75" s="2"/>
    </row>
    <row r="76" spans="1:11" s="5" customFormat="1">
      <c r="A76" s="38" t="s">
        <v>31</v>
      </c>
      <c r="B76" s="39" t="s">
        <v>32</v>
      </c>
      <c r="C76" s="39"/>
      <c r="D76" s="40">
        <f>SUM(B61:J61)</f>
        <v>1226249.9999991809</v>
      </c>
      <c r="E76" s="40"/>
      <c r="F76" s="40" t="s">
        <v>33</v>
      </c>
      <c r="G76" s="40">
        <f>SUM(B73:J73)</f>
        <v>23649.999999653937</v>
      </c>
      <c r="H76" s="40"/>
      <c r="I76" s="40" t="s">
        <v>34</v>
      </c>
      <c r="J76" s="45">
        <f>SUM(B61:J61)+SUM(B73:J73)</f>
        <v>1249899.9999988349</v>
      </c>
      <c r="K76" s="6"/>
    </row>
    <row r="77" spans="1:11">
      <c r="A77" s="2"/>
    </row>
    <row r="78" spans="1:11">
      <c r="A78" s="2"/>
    </row>
    <row r="79" spans="1:11">
      <c r="A79" s="2"/>
    </row>
    <row r="80" spans="1:11">
      <c r="A80" s="2"/>
    </row>
    <row r="81" spans="1:1">
      <c r="A81" s="2"/>
    </row>
    <row r="82" spans="1:1">
      <c r="A82" s="2"/>
    </row>
    <row r="83" spans="1:1">
      <c r="A83" s="2"/>
    </row>
    <row r="84" spans="1:1">
      <c r="A84" s="2"/>
    </row>
    <row r="85" spans="1:1">
      <c r="A85" s="2"/>
    </row>
    <row r="86" spans="1:1">
      <c r="A86" s="2"/>
    </row>
    <row r="87" spans="1:1">
      <c r="A87" s="2"/>
    </row>
    <row r="88" spans="1:1">
      <c r="A88" s="2"/>
    </row>
    <row r="89" spans="1:1">
      <c r="A89" s="2"/>
    </row>
    <row r="90" spans="1:1">
      <c r="A90" s="2"/>
    </row>
    <row r="91" spans="1:1">
      <c r="A91" s="2"/>
    </row>
    <row r="92" spans="1:1">
      <c r="A92" s="2"/>
    </row>
    <row r="93" spans="1:1">
      <c r="A93" s="2"/>
    </row>
    <row r="94" spans="1:1">
      <c r="A94" s="2"/>
    </row>
    <row r="95" spans="1:1">
      <c r="A95" s="2"/>
    </row>
    <row r="96" spans="1:1">
      <c r="A96" s="2"/>
    </row>
    <row r="97" spans="1:1">
      <c r="A97" s="2"/>
    </row>
    <row r="98" spans="1:1">
      <c r="A98" s="2"/>
    </row>
    <row r="99" spans="1:1">
      <c r="A99" s="2"/>
    </row>
    <row r="100" spans="1:1">
      <c r="A100" s="2"/>
    </row>
    <row r="101" spans="1:1">
      <c r="A101" s="2"/>
    </row>
    <row r="102" spans="1:1">
      <c r="A102" s="2"/>
    </row>
    <row r="103" spans="1:1">
      <c r="A103" s="2"/>
    </row>
    <row r="104" spans="1:1">
      <c r="A104" s="2"/>
    </row>
    <row r="105" spans="1:1">
      <c r="A105" s="2"/>
    </row>
    <row r="106" spans="1:1">
      <c r="A106" s="2"/>
    </row>
    <row r="107" spans="1:1">
      <c r="A107" s="2"/>
    </row>
    <row r="108" spans="1:1">
      <c r="A108" s="2"/>
    </row>
    <row r="109" spans="1:1">
      <c r="A109" s="2"/>
    </row>
    <row r="110" spans="1:1">
      <c r="A110" s="2"/>
    </row>
    <row r="111" spans="1:1">
      <c r="A111" s="2"/>
    </row>
    <row r="112" spans="1:1">
      <c r="A112" s="2"/>
    </row>
    <row r="113" spans="1:1">
      <c r="A113" s="2"/>
    </row>
    <row r="114" spans="1:1">
      <c r="A114" s="2"/>
    </row>
    <row r="115" spans="1:1">
      <c r="A115" s="2"/>
    </row>
    <row r="116" spans="1:1">
      <c r="A116" s="2"/>
    </row>
    <row r="117" spans="1:1">
      <c r="A117" s="2"/>
    </row>
    <row r="118" spans="1:1">
      <c r="A118" s="2"/>
    </row>
    <row r="119" spans="1:1">
      <c r="A119" s="2"/>
    </row>
    <row r="120" spans="1:1">
      <c r="A120" s="2"/>
    </row>
    <row r="121" spans="1:1">
      <c r="A121" s="2"/>
    </row>
    <row r="122" spans="1:1">
      <c r="A122" s="2"/>
    </row>
    <row r="123" spans="1:1">
      <c r="A123" s="2"/>
    </row>
    <row r="124" spans="1:1">
      <c r="A124" s="2"/>
    </row>
    <row r="125" spans="1:1">
      <c r="A125" s="2"/>
    </row>
    <row r="126" spans="1:1">
      <c r="A126" s="2"/>
    </row>
    <row r="127" spans="1:1">
      <c r="A127" s="2"/>
    </row>
    <row r="128" spans="1:1">
      <c r="A128" s="2"/>
    </row>
    <row r="134" spans="1:1">
      <c r="A134" s="2"/>
    </row>
    <row r="135" spans="1:1">
      <c r="A135" s="2"/>
    </row>
  </sheetData>
  <phoneticPr fontId="0" type="noConversion"/>
  <pageMargins left="0.78740157499999996" right="0.78740157499999996" top="0.984251969" bottom="0.984251969" header="0.4921259845" footer="0.4921259845"/>
  <pageSetup paperSize="9" scale="77" orientation="portrait" horizontalDpi="4294967292" verticalDpi="4294967292" r:id="rId1"/>
  <headerFooter alignWithMargins="0">
    <oddHeader>&amp;F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PRECIMECA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GERARD</cp:lastModifiedBy>
  <cp:lastPrinted>2004-05-03T11:55:08Z</cp:lastPrinted>
  <dcterms:created xsi:type="dcterms:W3CDTF">2002-10-09T09:55:18Z</dcterms:created>
  <dcterms:modified xsi:type="dcterms:W3CDTF">2016-02-01T10:58:13Z</dcterms:modified>
</cp:coreProperties>
</file>