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9090" windowHeight="5985"/>
  </bookViews>
  <sheets>
    <sheet name="SOLVANTS" sheetId="1" r:id="rId1"/>
  </sheets>
  <calcPr calcId="125725"/>
</workbook>
</file>

<file path=xl/calcChain.xml><?xml version="1.0" encoding="utf-8"?>
<calcChain xmlns="http://schemas.openxmlformats.org/spreadsheetml/2006/main">
  <c r="B13" i="1"/>
  <c r="F13" s="1"/>
  <c r="C13"/>
  <c r="D13"/>
  <c r="E13"/>
  <c r="B14"/>
  <c r="C14"/>
  <c r="D14"/>
  <c r="E14"/>
  <c r="E15" s="1"/>
  <c r="B15"/>
  <c r="C15"/>
  <c r="D15"/>
  <c r="B26"/>
  <c r="C26"/>
  <c r="D26"/>
  <c r="B27"/>
  <c r="B28" s="1"/>
  <c r="B29" s="1"/>
  <c r="B30" s="1"/>
  <c r="C27"/>
  <c r="C28" s="1"/>
  <c r="C29" s="1"/>
  <c r="C30" s="1"/>
  <c r="D27"/>
  <c r="D28"/>
  <c r="D29" s="1"/>
  <c r="D30" s="1"/>
  <c r="C33"/>
  <c r="C21" l="1"/>
  <c r="C22" s="1"/>
  <c r="B21"/>
  <c r="B22" s="1"/>
  <c r="D21"/>
  <c r="D22" s="1"/>
  <c r="D16"/>
  <c r="C16"/>
  <c r="E16"/>
  <c r="B16"/>
  <c r="E21"/>
  <c r="E22" s="1"/>
  <c r="E26"/>
  <c r="E27" l="1"/>
  <c r="E28" s="1"/>
  <c r="E29" s="1"/>
  <c r="E30" s="1"/>
  <c r="C32" s="1"/>
  <c r="C34" s="1"/>
  <c r="F26"/>
  <c r="D19"/>
  <c r="D20" s="1"/>
  <c r="D17"/>
  <c r="C19"/>
  <c r="C20" s="1"/>
  <c r="C17"/>
  <c r="E17"/>
  <c r="E19"/>
  <c r="E20" s="1"/>
  <c r="B19"/>
  <c r="B20" s="1"/>
  <c r="B17"/>
</calcChain>
</file>

<file path=xl/sharedStrings.xml><?xml version="1.0" encoding="utf-8"?>
<sst xmlns="http://schemas.openxmlformats.org/spreadsheetml/2006/main" count="32" uniqueCount="28">
  <si>
    <t>LES SOLVANTS JOSASSIENS</t>
  </si>
  <si>
    <t>Nb jours / an</t>
  </si>
  <si>
    <t>Temps nettoyage</t>
  </si>
  <si>
    <t>Produits</t>
  </si>
  <si>
    <t>Demande annuelle</t>
  </si>
  <si>
    <t>Production journalière</t>
  </si>
  <si>
    <t>Coût de mise en route</t>
  </si>
  <si>
    <t>Coût de détention (/u /an)</t>
  </si>
  <si>
    <t>Quantité de lancement</t>
  </si>
  <si>
    <t>QUESTION 1</t>
  </si>
  <si>
    <t>Cycle total</t>
  </si>
  <si>
    <t>Nb de jours de production</t>
  </si>
  <si>
    <t>Demande par jour</t>
  </si>
  <si>
    <t>Couverture d'un lancement (j)</t>
  </si>
  <si>
    <t>Nb jours entre 2 lancements</t>
  </si>
  <si>
    <t>Qte consommée entre 2 lcts</t>
  </si>
  <si>
    <t>Non-couverture (jours)</t>
  </si>
  <si>
    <t>(quantités)</t>
  </si>
  <si>
    <t>Sur-production (jours)</t>
  </si>
  <si>
    <t>QUESTION 2</t>
  </si>
  <si>
    <t>Cycle</t>
  </si>
  <si>
    <t>Quantités lancèes</t>
  </si>
  <si>
    <t>Stock maxi</t>
  </si>
  <si>
    <t>Stock moyen</t>
  </si>
  <si>
    <t>Coût du stock moyen</t>
  </si>
  <si>
    <t>COUT TOTAL DU STOCK</t>
  </si>
  <si>
    <t>COUT TOTAL DE LANCEMENT</t>
  </si>
  <si>
    <t>COUT TOTAL</t>
  </si>
</sst>
</file>

<file path=xl/styles.xml><?xml version="1.0" encoding="utf-8"?>
<styleSheet xmlns="http://schemas.openxmlformats.org/spreadsheetml/2006/main">
  <fonts count="3">
    <font>
      <sz val="10"/>
      <name val="Helv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NumberFormat="1" applyFont="1" applyFill="1"/>
    <xf numFmtId="0" fontId="2" fillId="2" borderId="0" xfId="0" applyFont="1" applyFill="1"/>
    <xf numFmtId="0" fontId="2" fillId="0" borderId="0" xfId="0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9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6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3" borderId="0" xfId="0" applyNumberFormat="1" applyFont="1" applyFill="1"/>
    <xf numFmtId="0" fontId="2" fillId="0" borderId="13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0" xfId="0" applyNumberFormat="1" applyFont="1"/>
    <xf numFmtId="2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/>
  </sheetViews>
  <sheetFormatPr baseColWidth="10" defaultRowHeight="12.75"/>
  <cols>
    <col min="1" max="1" width="25" style="3" customWidth="1"/>
    <col min="2" max="2" width="10.42578125" style="3" customWidth="1"/>
    <col min="3" max="4" width="10.28515625" style="3" customWidth="1"/>
    <col min="5" max="5" width="10.7109375" style="3" customWidth="1"/>
    <col min="6" max="16384" width="11.42578125" style="3"/>
  </cols>
  <sheetData>
    <row r="1" spans="1:6">
      <c r="A1" s="1" t="s">
        <v>0</v>
      </c>
      <c r="B1" s="2"/>
      <c r="E1" s="4" t="s">
        <v>1</v>
      </c>
      <c r="F1" s="5">
        <v>250</v>
      </c>
    </row>
    <row r="2" spans="1:6">
      <c r="A2" s="6"/>
      <c r="E2" s="4" t="s">
        <v>2</v>
      </c>
      <c r="F2" s="5">
        <v>1</v>
      </c>
    </row>
    <row r="4" spans="1:6">
      <c r="A4" s="7" t="s">
        <v>3</v>
      </c>
      <c r="B4" s="8">
        <v>1</v>
      </c>
      <c r="C4" s="9">
        <v>2</v>
      </c>
      <c r="D4" s="8">
        <v>3</v>
      </c>
      <c r="E4" s="10">
        <v>4</v>
      </c>
    </row>
    <row r="5" spans="1:6">
      <c r="A5" s="11" t="s">
        <v>4</v>
      </c>
      <c r="B5" s="12">
        <v>10000</v>
      </c>
      <c r="C5" s="13">
        <v>15000</v>
      </c>
      <c r="D5" s="12">
        <v>60000</v>
      </c>
      <c r="E5" s="14">
        <v>5000</v>
      </c>
    </row>
    <row r="6" spans="1:6">
      <c r="A6" s="11" t="s">
        <v>5</v>
      </c>
      <c r="B6" s="12">
        <v>320</v>
      </c>
      <c r="C6" s="13">
        <v>240</v>
      </c>
      <c r="D6" s="12">
        <v>720</v>
      </c>
      <c r="E6" s="14">
        <v>100</v>
      </c>
    </row>
    <row r="7" spans="1:6">
      <c r="A7" s="11" t="s">
        <v>6</v>
      </c>
      <c r="B7" s="12">
        <v>4000</v>
      </c>
      <c r="C7" s="13">
        <v>8000</v>
      </c>
      <c r="D7" s="12">
        <v>30000</v>
      </c>
      <c r="E7" s="14">
        <v>10000</v>
      </c>
    </row>
    <row r="8" spans="1:6">
      <c r="A8" s="11" t="s">
        <v>7</v>
      </c>
      <c r="B8" s="15">
        <v>1</v>
      </c>
      <c r="C8" s="16">
        <v>0.25</v>
      </c>
      <c r="D8" s="15">
        <v>0.5</v>
      </c>
      <c r="E8" s="17">
        <v>0.3</v>
      </c>
    </row>
    <row r="9" spans="1:6">
      <c r="A9" s="18" t="s">
        <v>8</v>
      </c>
      <c r="B9" s="19">
        <v>960</v>
      </c>
      <c r="C9" s="20">
        <v>4080</v>
      </c>
      <c r="D9" s="19">
        <v>7200</v>
      </c>
      <c r="E9" s="21">
        <v>1600</v>
      </c>
    </row>
    <row r="11" spans="1:6">
      <c r="A11" s="22" t="s">
        <v>9</v>
      </c>
    </row>
    <row r="12" spans="1:6">
      <c r="A12" s="7" t="s">
        <v>3</v>
      </c>
      <c r="B12" s="8">
        <v>1</v>
      </c>
      <c r="C12" s="9">
        <v>2</v>
      </c>
      <c r="D12" s="8">
        <v>3</v>
      </c>
      <c r="E12" s="10">
        <v>4</v>
      </c>
      <c r="F12" s="23" t="s">
        <v>10</v>
      </c>
    </row>
    <row r="13" spans="1:6">
      <c r="A13" s="24" t="s">
        <v>11</v>
      </c>
      <c r="B13" s="25">
        <f>B9/B6</f>
        <v>3</v>
      </c>
      <c r="C13" s="26">
        <f>C9/C6</f>
        <v>17</v>
      </c>
      <c r="D13" s="25">
        <f>D9/D6</f>
        <v>10</v>
      </c>
      <c r="E13" s="27">
        <f>E9/E6</f>
        <v>16</v>
      </c>
      <c r="F13" s="19">
        <f>SUM(B13:E13)+4</f>
        <v>50</v>
      </c>
    </row>
    <row r="14" spans="1:6">
      <c r="A14" s="11" t="s">
        <v>12</v>
      </c>
      <c r="B14" s="12">
        <f>B5/$F$1</f>
        <v>40</v>
      </c>
      <c r="C14" s="13">
        <f>C5/$F$1</f>
        <v>60</v>
      </c>
      <c r="D14" s="12">
        <f>D5/$F$1</f>
        <v>240</v>
      </c>
      <c r="E14" s="14">
        <f>E5/$F$1</f>
        <v>20</v>
      </c>
    </row>
    <row r="15" spans="1:6">
      <c r="A15" s="11" t="s">
        <v>13</v>
      </c>
      <c r="B15" s="12">
        <f>B9/B14</f>
        <v>24</v>
      </c>
      <c r="C15" s="13">
        <f>C9/C14</f>
        <v>68</v>
      </c>
      <c r="D15" s="12">
        <f>D9/D14</f>
        <v>30</v>
      </c>
      <c r="E15" s="14">
        <f>E9/E14</f>
        <v>80</v>
      </c>
    </row>
    <row r="16" spans="1:6">
      <c r="A16" s="11" t="s">
        <v>14</v>
      </c>
      <c r="B16" s="12">
        <f>$F$13-B13</f>
        <v>47</v>
      </c>
      <c r="C16" s="13">
        <f>$F$13-C13</f>
        <v>33</v>
      </c>
      <c r="D16" s="12">
        <f>$F$13-D13</f>
        <v>40</v>
      </c>
      <c r="E16" s="14">
        <f>$F$13-E13</f>
        <v>34</v>
      </c>
    </row>
    <row r="17" spans="1:6">
      <c r="A17" s="11" t="s">
        <v>15</v>
      </c>
      <c r="B17" s="12">
        <f>B16*B14</f>
        <v>1880</v>
      </c>
      <c r="C17" s="13">
        <f>C16*C14</f>
        <v>1980</v>
      </c>
      <c r="D17" s="12">
        <f>D16*D14</f>
        <v>9600</v>
      </c>
      <c r="E17" s="14">
        <f>E16*E14</f>
        <v>680</v>
      </c>
    </row>
    <row r="18" spans="1:6">
      <c r="A18" s="11"/>
      <c r="B18" s="12"/>
      <c r="C18" s="28"/>
      <c r="D18" s="12"/>
      <c r="E18" s="14"/>
    </row>
    <row r="19" spans="1:6">
      <c r="A19" s="29" t="s">
        <v>16</v>
      </c>
      <c r="B19" s="23">
        <f>IF(B16-B15&gt;0,B16-B15,0)</f>
        <v>23</v>
      </c>
      <c r="C19" s="30">
        <f>IF(C16-C15&gt;0,C16-C15,0)</f>
        <v>0</v>
      </c>
      <c r="D19" s="23">
        <f>IF(D16-D15&gt;0,D16-D15,0)</f>
        <v>10</v>
      </c>
      <c r="E19" s="31">
        <f>IF(E16-E15&gt;0,E16-E15,0)</f>
        <v>0</v>
      </c>
    </row>
    <row r="20" spans="1:6">
      <c r="A20" s="32" t="s">
        <v>17</v>
      </c>
      <c r="B20" s="19">
        <f>B19*B14</f>
        <v>920</v>
      </c>
      <c r="C20" s="20">
        <f>C19*C14</f>
        <v>0</v>
      </c>
      <c r="D20" s="19">
        <f>D19*D14</f>
        <v>2400</v>
      </c>
      <c r="E20" s="21">
        <f>E19*E14</f>
        <v>0</v>
      </c>
    </row>
    <row r="21" spans="1:6">
      <c r="A21" s="11" t="s">
        <v>18</v>
      </c>
      <c r="B21" s="12">
        <f>IF(B15-B16&gt;0,B15-B16,0)</f>
        <v>0</v>
      </c>
      <c r="C21" s="13">
        <f>IF(C15-C16&gt;0,C15-C16,0)</f>
        <v>35</v>
      </c>
      <c r="D21" s="12">
        <f>IF(D15-D16&gt;0,D15-D16,0)</f>
        <v>0</v>
      </c>
      <c r="E21" s="14">
        <f>IF(E15-E16&gt;0,E15-E16,0)</f>
        <v>46</v>
      </c>
    </row>
    <row r="22" spans="1:6">
      <c r="A22" s="32" t="s">
        <v>17</v>
      </c>
      <c r="B22" s="19">
        <f>B21*B14</f>
        <v>0</v>
      </c>
      <c r="C22" s="20">
        <f>C21*C14</f>
        <v>2100</v>
      </c>
      <c r="D22" s="19">
        <f>D21*D14</f>
        <v>0</v>
      </c>
      <c r="E22" s="21">
        <f>E21*E14</f>
        <v>920</v>
      </c>
    </row>
    <row r="24" spans="1:6">
      <c r="A24" s="22" t="s">
        <v>19</v>
      </c>
    </row>
    <row r="25" spans="1:6">
      <c r="A25" s="7" t="s">
        <v>3</v>
      </c>
      <c r="B25" s="8">
        <v>1</v>
      </c>
      <c r="C25" s="9">
        <v>2</v>
      </c>
      <c r="D25" s="8">
        <v>3</v>
      </c>
      <c r="E25" s="10">
        <v>4</v>
      </c>
      <c r="F25" s="23" t="s">
        <v>10</v>
      </c>
    </row>
    <row r="26" spans="1:6">
      <c r="A26" s="11" t="s">
        <v>20</v>
      </c>
      <c r="B26" s="15">
        <f>50*B14/B6</f>
        <v>6.25</v>
      </c>
      <c r="C26" s="16">
        <f>50*C14/C6</f>
        <v>12.5</v>
      </c>
      <c r="D26" s="15">
        <f>50*D14/D6</f>
        <v>16.666666666666668</v>
      </c>
      <c r="E26" s="17">
        <f>50*E14/E6</f>
        <v>10</v>
      </c>
      <c r="F26" s="33">
        <f>SUM(B26:E26)+4</f>
        <v>49.416666666666671</v>
      </c>
    </row>
    <row r="27" spans="1:6">
      <c r="A27" s="11" t="s">
        <v>21</v>
      </c>
      <c r="B27" s="12">
        <f>B26*B6</f>
        <v>2000</v>
      </c>
      <c r="C27" s="12">
        <f>C26*C6</f>
        <v>3000</v>
      </c>
      <c r="D27" s="12">
        <f>D26*D6</f>
        <v>12000</v>
      </c>
      <c r="E27" s="12">
        <f>E26*E6</f>
        <v>1000</v>
      </c>
    </row>
    <row r="28" spans="1:6">
      <c r="A28" s="11" t="s">
        <v>22</v>
      </c>
      <c r="B28" s="12">
        <f>B27-B26*B14</f>
        <v>1750</v>
      </c>
      <c r="C28" s="12">
        <f>C27-C26*C14</f>
        <v>2250</v>
      </c>
      <c r="D28" s="12">
        <f>D27-D26*D14</f>
        <v>8000</v>
      </c>
      <c r="E28" s="12">
        <f>E27-E26*E14</f>
        <v>800</v>
      </c>
    </row>
    <row r="29" spans="1:6">
      <c r="A29" s="11" t="s">
        <v>23</v>
      </c>
      <c r="B29" s="12">
        <f>B28/2</f>
        <v>875</v>
      </c>
      <c r="C29" s="12">
        <f>C28/2</f>
        <v>1125</v>
      </c>
      <c r="D29" s="12">
        <f>D28/2</f>
        <v>4000</v>
      </c>
      <c r="E29" s="12">
        <f>E28/2</f>
        <v>400</v>
      </c>
    </row>
    <row r="30" spans="1:6">
      <c r="A30" s="18" t="s">
        <v>24</v>
      </c>
      <c r="B30" s="19">
        <f>B29*B8</f>
        <v>875</v>
      </c>
      <c r="C30" s="19">
        <f>C29*C8</f>
        <v>281.25</v>
      </c>
      <c r="D30" s="19">
        <f>D29*D8</f>
        <v>2000</v>
      </c>
      <c r="E30" s="19">
        <f>E29*E8</f>
        <v>120</v>
      </c>
      <c r="F30" s="34"/>
    </row>
    <row r="32" spans="1:6">
      <c r="A32" s="5" t="s">
        <v>25</v>
      </c>
      <c r="C32" s="35">
        <f>SUM($B$30:$E$30)</f>
        <v>3276.25</v>
      </c>
    </row>
    <row r="33" spans="1:3">
      <c r="A33" s="5" t="s">
        <v>26</v>
      </c>
      <c r="C33" s="35">
        <f>SUM(B7:E7)*5</f>
        <v>260000</v>
      </c>
    </row>
    <row r="34" spans="1:3">
      <c r="A34" s="5" t="s">
        <v>27</v>
      </c>
      <c r="C34" s="35">
        <f>C33+C32</f>
        <v>263276.25</v>
      </c>
    </row>
  </sheetData>
  <phoneticPr fontId="0" type="noConversion"/>
  <pageMargins left="0.78740157480314965" right="0.39370078740157483" top="0.98425196850393704" bottom="0.98425196850393704" header="0.4921259845" footer="0.4921259845"/>
  <pageSetup paperSize="9" orientation="portrait" horizontalDpi="300" verticalDpi="300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SOLVANTS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Excel5</dc:creator>
  <cp:lastModifiedBy>GERARD</cp:lastModifiedBy>
  <dcterms:created xsi:type="dcterms:W3CDTF">2004-05-07T10:54:51Z</dcterms:created>
  <dcterms:modified xsi:type="dcterms:W3CDTF">2016-02-01T08:22:21Z</dcterms:modified>
</cp:coreProperties>
</file>