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240" windowHeight="8835"/>
  </bookViews>
  <sheets>
    <sheet name="Données initiales" sheetId="1" r:id="rId1"/>
    <sheet name="Graph1" sheetId="2" r:id="rId2"/>
    <sheet name="Ventes cumulées" sheetId="3" r:id="rId3"/>
    <sheet name="Graph2" sheetId="4" r:id="rId4"/>
    <sheet name="Prévisions" sheetId="5" r:id="rId5"/>
  </sheets>
  <calcPr calcId="125725"/>
</workbook>
</file>

<file path=xl/calcChain.xml><?xml version="1.0" encoding="utf-8"?>
<calcChain xmlns="http://schemas.openxmlformats.org/spreadsheetml/2006/main">
  <c r="C5" i="5"/>
  <c r="E5"/>
  <c r="G5"/>
  <c r="I5"/>
  <c r="B6"/>
  <c r="C6" s="1"/>
  <c r="E6"/>
  <c r="G6"/>
  <c r="I6"/>
  <c r="B7"/>
  <c r="C7" s="1"/>
  <c r="D7"/>
  <c r="E7" s="1"/>
  <c r="G7"/>
  <c r="I7"/>
  <c r="D8"/>
  <c r="E8" s="1"/>
  <c r="F8"/>
  <c r="G8" s="1"/>
  <c r="I8"/>
  <c r="D9"/>
  <c r="E9"/>
  <c r="F9"/>
  <c r="G9" s="1"/>
  <c r="D10"/>
  <c r="E10"/>
  <c r="F10"/>
  <c r="G10" s="1"/>
  <c r="D11"/>
  <c r="E11"/>
  <c r="F11"/>
  <c r="G11" s="1"/>
  <c r="D12"/>
  <c r="E12"/>
  <c r="F12"/>
  <c r="G12" s="1"/>
  <c r="D13"/>
  <c r="E13"/>
  <c r="F13"/>
  <c r="G13" s="1"/>
  <c r="D14"/>
  <c r="E14"/>
  <c r="F14"/>
  <c r="G14" s="1"/>
  <c r="D15"/>
  <c r="E15"/>
  <c r="F15"/>
  <c r="G15" s="1"/>
  <c r="D16"/>
  <c r="E16"/>
  <c r="F16"/>
  <c r="G16" s="1"/>
  <c r="D17"/>
  <c r="E17"/>
  <c r="F17"/>
  <c r="G17" s="1"/>
  <c r="D18"/>
  <c r="E18"/>
  <c r="F18"/>
  <c r="G18" s="1"/>
  <c r="D19"/>
  <c r="E19"/>
  <c r="F19"/>
  <c r="G19" s="1"/>
  <c r="D20"/>
  <c r="E20"/>
  <c r="F20"/>
  <c r="G20" s="1"/>
  <c r="D21"/>
  <c r="E21"/>
  <c r="F21"/>
  <c r="G21" s="1"/>
  <c r="D22"/>
  <c r="E22"/>
  <c r="F22"/>
  <c r="G22" s="1"/>
  <c r="D23"/>
  <c r="E23"/>
  <c r="F23"/>
  <c r="G23" s="1"/>
  <c r="D24"/>
  <c r="E24"/>
  <c r="F24"/>
  <c r="G24" s="1"/>
  <c r="D25"/>
  <c r="E25"/>
  <c r="F25"/>
  <c r="G25" s="1"/>
  <c r="D26"/>
  <c r="E26"/>
  <c r="F26"/>
  <c r="G26" s="1"/>
  <c r="D27"/>
  <c r="E27"/>
  <c r="F27"/>
  <c r="G27" s="1"/>
  <c r="D28"/>
  <c r="E28"/>
  <c r="F28"/>
  <c r="G28" s="1"/>
  <c r="B30"/>
  <c r="B8" s="1"/>
  <c r="C8" s="1"/>
  <c r="D30"/>
  <c r="F30"/>
  <c r="H30"/>
  <c r="H25" s="1"/>
  <c r="G5" i="3"/>
  <c r="H5"/>
  <c r="I5"/>
  <c r="I6" s="1"/>
  <c r="J5"/>
  <c r="J6" s="1"/>
  <c r="T5"/>
  <c r="T6" s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S30"/>
  <c r="J7" l="1"/>
  <c r="I7"/>
  <c r="H28" i="5"/>
  <c r="G6" i="3"/>
  <c r="H27" i="5"/>
  <c r="I27" s="1"/>
  <c r="H24"/>
  <c r="I25" s="1"/>
  <c r="H22"/>
  <c r="I22" s="1"/>
  <c r="H21"/>
  <c r="I21" s="1"/>
  <c r="H20"/>
  <c r="H18"/>
  <c r="H17"/>
  <c r="I17" s="1"/>
  <c r="H16"/>
  <c r="I16" s="1"/>
  <c r="H15"/>
  <c r="I15" s="1"/>
  <c r="H14"/>
  <c r="I14" s="1"/>
  <c r="H13"/>
  <c r="I13" s="1"/>
  <c r="H12"/>
  <c r="I12" s="1"/>
  <c r="H11"/>
  <c r="I11" s="1"/>
  <c r="H10"/>
  <c r="H9"/>
  <c r="I9" s="1"/>
  <c r="H6" i="3"/>
  <c r="H26" i="5"/>
  <c r="I26" s="1"/>
  <c r="H23"/>
  <c r="I23" s="1"/>
  <c r="H19"/>
  <c r="I19" s="1"/>
  <c r="B28"/>
  <c r="C28" s="1"/>
  <c r="B27"/>
  <c r="C27" s="1"/>
  <c r="B26"/>
  <c r="B25"/>
  <c r="C25" s="1"/>
  <c r="B24"/>
  <c r="C24" s="1"/>
  <c r="B23"/>
  <c r="C23" s="1"/>
  <c r="B22"/>
  <c r="C22" s="1"/>
  <c r="B21"/>
  <c r="C21" s="1"/>
  <c r="B20"/>
  <c r="C20" s="1"/>
  <c r="B19"/>
  <c r="C19" s="1"/>
  <c r="B18"/>
  <c r="B17"/>
  <c r="C17" s="1"/>
  <c r="B16"/>
  <c r="C16" s="1"/>
  <c r="B15"/>
  <c r="C15" s="1"/>
  <c r="B14"/>
  <c r="C14" s="1"/>
  <c r="B13"/>
  <c r="C13" s="1"/>
  <c r="B12"/>
  <c r="C12" s="1"/>
  <c r="B11"/>
  <c r="C11" s="1"/>
  <c r="B10"/>
  <c r="B9"/>
  <c r="C9" s="1"/>
  <c r="H7" i="3" l="1"/>
  <c r="J8"/>
  <c r="I8"/>
  <c r="I24" i="5"/>
  <c r="I20"/>
  <c r="G7" i="3"/>
  <c r="C10" i="5"/>
  <c r="C18"/>
  <c r="C26"/>
  <c r="I10"/>
  <c r="I18"/>
  <c r="I28"/>
  <c r="G8" i="3" l="1"/>
  <c r="H8"/>
  <c r="J9"/>
  <c r="I9"/>
  <c r="G9" l="1"/>
  <c r="J10"/>
  <c r="H9"/>
  <c r="I10"/>
  <c r="J11" l="1"/>
  <c r="I11"/>
  <c r="G10"/>
  <c r="H10"/>
  <c r="J12" l="1"/>
  <c r="I12"/>
  <c r="G11"/>
  <c r="H11"/>
  <c r="J13" l="1"/>
  <c r="I13"/>
  <c r="H12"/>
  <c r="G12"/>
  <c r="J14" l="1"/>
  <c r="I14"/>
  <c r="H13"/>
  <c r="G13"/>
  <c r="J15" l="1"/>
  <c r="I15"/>
  <c r="H14"/>
  <c r="G14"/>
  <c r="J16" l="1"/>
  <c r="I16"/>
  <c r="H15"/>
  <c r="G15"/>
  <c r="J17" l="1"/>
  <c r="I17"/>
  <c r="G16"/>
  <c r="H16"/>
  <c r="J18" l="1"/>
  <c r="I18"/>
  <c r="G17"/>
  <c r="H17"/>
  <c r="J19" l="1"/>
  <c r="I19"/>
  <c r="G18"/>
  <c r="H18"/>
  <c r="J20" l="1"/>
  <c r="I20"/>
  <c r="G19"/>
  <c r="H19"/>
  <c r="J21" l="1"/>
  <c r="I21"/>
  <c r="H20"/>
  <c r="G20"/>
  <c r="I22" l="1"/>
  <c r="H21"/>
  <c r="G21"/>
  <c r="J22"/>
  <c r="I23" l="1"/>
  <c r="H22"/>
  <c r="J23"/>
  <c r="G22"/>
  <c r="I24" l="1"/>
  <c r="H23"/>
  <c r="J24"/>
  <c r="G23"/>
  <c r="I25" l="1"/>
  <c r="H24"/>
  <c r="G24"/>
  <c r="J25"/>
  <c r="I26" l="1"/>
  <c r="H25"/>
  <c r="G25"/>
  <c r="J26"/>
  <c r="J27" l="1"/>
  <c r="I27"/>
  <c r="H26"/>
  <c r="G26"/>
  <c r="J28" l="1"/>
  <c r="H27"/>
  <c r="I28"/>
  <c r="G27"/>
  <c r="N28" l="1"/>
  <c r="I30"/>
  <c r="G28"/>
  <c r="J30"/>
  <c r="H28"/>
  <c r="N6" l="1"/>
  <c r="N5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G30"/>
  <c r="L28" s="1"/>
  <c r="O28"/>
  <c r="H30"/>
  <c r="Q28" l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5"/>
  <c r="Q5" s="1"/>
  <c r="L6"/>
  <c r="Q6" s="1"/>
  <c r="L7"/>
  <c r="Q7" s="1"/>
  <c r="L8"/>
  <c r="Q8" s="1"/>
  <c r="L9"/>
  <c r="Q9" s="1"/>
  <c r="L10"/>
  <c r="Q10" s="1"/>
  <c r="L11"/>
  <c r="Q11" s="1"/>
  <c r="L12"/>
  <c r="Q12" s="1"/>
  <c r="L13"/>
  <c r="Q13" s="1"/>
  <c r="L14"/>
  <c r="Q14" s="1"/>
  <c r="L15"/>
  <c r="Q15" s="1"/>
  <c r="L16"/>
  <c r="Q16" s="1"/>
  <c r="L17"/>
  <c r="Q17" s="1"/>
  <c r="L18"/>
  <c r="Q18" s="1"/>
  <c r="L19"/>
  <c r="Q19" s="1"/>
  <c r="L20"/>
  <c r="Q20" s="1"/>
  <c r="L21"/>
  <c r="Q21" s="1"/>
  <c r="L22"/>
  <c r="Q22" s="1"/>
  <c r="L23"/>
  <c r="Q23" s="1"/>
  <c r="L24"/>
  <c r="Q24" s="1"/>
  <c r="L25"/>
  <c r="Q25" s="1"/>
  <c r="L26"/>
  <c r="Q26" s="1"/>
  <c r="L27"/>
  <c r="Q27" s="1"/>
</calcChain>
</file>

<file path=xl/sharedStrings.xml><?xml version="1.0" encoding="utf-8"?>
<sst xmlns="http://schemas.openxmlformats.org/spreadsheetml/2006/main" count="50" uniqueCount="26">
  <si>
    <t>VENTES</t>
  </si>
  <si>
    <t>Semaine</t>
  </si>
  <si>
    <t>Produit A</t>
  </si>
  <si>
    <t>Produit B</t>
  </si>
  <si>
    <t>Produit C</t>
  </si>
  <si>
    <t>Produit D</t>
  </si>
  <si>
    <t>Ventes</t>
  </si>
  <si>
    <t>Zyma</t>
  </si>
  <si>
    <t>VENTES CUMULEES</t>
  </si>
  <si>
    <t>POURCENTAGES CUMULES</t>
  </si>
  <si>
    <t>Total</t>
  </si>
  <si>
    <t>Modèle</t>
  </si>
  <si>
    <t>Données à tester</t>
  </si>
  <si>
    <t>Données à tester (en %)</t>
  </si>
  <si>
    <t>Prévisions cumulées à partir de la première donnée</t>
  </si>
  <si>
    <t>Prévisions  à partir de la première donnée</t>
  </si>
  <si>
    <t>Prévisions cumulées à partir des 2 premières données</t>
  </si>
  <si>
    <t>Prévisions cumulées à partir des 3 premières données</t>
  </si>
  <si>
    <t>Prévisions  à partir des 2 premières données</t>
  </si>
  <si>
    <t>Prévisions  à partir des 3 premières données</t>
  </si>
  <si>
    <t>Prévisions cumulées à partir des 4 premières données</t>
  </si>
  <si>
    <t>Prévisions  à partir des 4  premières données</t>
  </si>
  <si>
    <t xml:space="preserve">On propose de prendre les prévisions à partir des quatre données disponibles </t>
  </si>
  <si>
    <t>afin d'améliorer la stabilité de la prévision par rapport aux écarts.</t>
  </si>
  <si>
    <t>Corrigé Zyma</t>
  </si>
  <si>
    <t>Données de l'exercice</t>
  </si>
</sst>
</file>

<file path=xl/styles.xml><?xml version="1.0" encoding="utf-8"?>
<styleSheet xmlns="http://schemas.openxmlformats.org/spreadsheetml/2006/main">
  <fonts count="10">
    <font>
      <sz val="10"/>
      <name val="MS Sans Serif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2" borderId="0" xfId="0" applyFont="1" applyFill="1"/>
    <xf numFmtId="0" fontId="5" fillId="0" borderId="0" xfId="0" applyFont="1"/>
    <xf numFmtId="0" fontId="2" fillId="0" borderId="0" xfId="0" applyFont="1" applyFill="1" applyBorder="1" applyAlignment="1">
      <alignment horizontal="center" vertical="top" wrapText="1"/>
    </xf>
    <xf numFmtId="1" fontId="0" fillId="0" borderId="0" xfId="0" applyNumberFormat="1"/>
    <xf numFmtId="0" fontId="4" fillId="0" borderId="0" xfId="0" applyFont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4" xfId="0" applyBorder="1"/>
    <xf numFmtId="0" fontId="0" fillId="0" borderId="2" xfId="0" applyBorder="1"/>
    <xf numFmtId="0" fontId="2" fillId="0" borderId="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/>
    </xf>
    <xf numFmtId="1" fontId="3" fillId="0" borderId="2" xfId="0" applyNumberFormat="1" applyFont="1" applyBorder="1" applyAlignment="1">
      <alignment horizontal="center" vertical="top" wrapText="1"/>
    </xf>
    <xf numFmtId="1" fontId="0" fillId="0" borderId="2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Question 1 : Ventes par période</a:t>
            </a:r>
          </a:p>
        </c:rich>
      </c:tx>
      <c:layout>
        <c:manualLayout>
          <c:xMode val="edge"/>
          <c:yMode val="edge"/>
          <c:x val="0.37187500000000001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16666666666669E-2"/>
          <c:y val="0.12310286677908938"/>
          <c:w val="0.80208333333333337"/>
          <c:h val="0.76728499156829677"/>
        </c:manualLayout>
      </c:layout>
      <c:lineChart>
        <c:grouping val="standard"/>
        <c:ser>
          <c:idx val="1"/>
          <c:order val="0"/>
          <c:tx>
            <c:v>Produit 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'Données initiales'!$C$5:$C$28</c:f>
              <c:numCache>
                <c:formatCode>General</c:formatCode>
                <c:ptCount val="24"/>
                <c:pt idx="0">
                  <c:v>8996</c:v>
                </c:pt>
                <c:pt idx="1">
                  <c:v>4531</c:v>
                </c:pt>
                <c:pt idx="2">
                  <c:v>2362</c:v>
                </c:pt>
                <c:pt idx="3">
                  <c:v>4249</c:v>
                </c:pt>
                <c:pt idx="4">
                  <c:v>6012</c:v>
                </c:pt>
                <c:pt idx="5">
                  <c:v>1808</c:v>
                </c:pt>
                <c:pt idx="6">
                  <c:v>4787</c:v>
                </c:pt>
                <c:pt idx="7">
                  <c:v>5383</c:v>
                </c:pt>
                <c:pt idx="8">
                  <c:v>5803</c:v>
                </c:pt>
                <c:pt idx="9">
                  <c:v>4752</c:v>
                </c:pt>
                <c:pt idx="10">
                  <c:v>4860</c:v>
                </c:pt>
                <c:pt idx="11">
                  <c:v>4085</c:v>
                </c:pt>
                <c:pt idx="12">
                  <c:v>5584</c:v>
                </c:pt>
                <c:pt idx="13">
                  <c:v>6192</c:v>
                </c:pt>
                <c:pt idx="14">
                  <c:v>2384</c:v>
                </c:pt>
                <c:pt idx="15">
                  <c:v>3590</c:v>
                </c:pt>
                <c:pt idx="16">
                  <c:v>3978</c:v>
                </c:pt>
                <c:pt idx="17">
                  <c:v>1715</c:v>
                </c:pt>
                <c:pt idx="18">
                  <c:v>3554</c:v>
                </c:pt>
                <c:pt idx="19">
                  <c:v>731</c:v>
                </c:pt>
                <c:pt idx="20">
                  <c:v>3905</c:v>
                </c:pt>
                <c:pt idx="21">
                  <c:v>2221</c:v>
                </c:pt>
                <c:pt idx="22">
                  <c:v>2110</c:v>
                </c:pt>
                <c:pt idx="23">
                  <c:v>3229</c:v>
                </c:pt>
              </c:numCache>
            </c:numRef>
          </c:val>
        </c:ser>
        <c:ser>
          <c:idx val="0"/>
          <c:order val="1"/>
          <c:tx>
            <c:v>Produit B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'Données initiales'!$D$5:$D$28</c:f>
              <c:numCache>
                <c:formatCode>General</c:formatCode>
                <c:ptCount val="24"/>
                <c:pt idx="0">
                  <c:v>23586</c:v>
                </c:pt>
                <c:pt idx="1">
                  <c:v>4116</c:v>
                </c:pt>
                <c:pt idx="2">
                  <c:v>4497</c:v>
                </c:pt>
                <c:pt idx="3">
                  <c:v>7406</c:v>
                </c:pt>
                <c:pt idx="4">
                  <c:v>9514</c:v>
                </c:pt>
                <c:pt idx="5">
                  <c:v>7450</c:v>
                </c:pt>
                <c:pt idx="6">
                  <c:v>7273</c:v>
                </c:pt>
                <c:pt idx="7">
                  <c:v>10110</c:v>
                </c:pt>
                <c:pt idx="8">
                  <c:v>12392</c:v>
                </c:pt>
                <c:pt idx="9">
                  <c:v>11354</c:v>
                </c:pt>
                <c:pt idx="10">
                  <c:v>9971</c:v>
                </c:pt>
                <c:pt idx="11">
                  <c:v>9499</c:v>
                </c:pt>
                <c:pt idx="12">
                  <c:v>9741</c:v>
                </c:pt>
                <c:pt idx="13">
                  <c:v>7914</c:v>
                </c:pt>
                <c:pt idx="14">
                  <c:v>7315</c:v>
                </c:pt>
                <c:pt idx="15">
                  <c:v>7286</c:v>
                </c:pt>
                <c:pt idx="16">
                  <c:v>8851</c:v>
                </c:pt>
                <c:pt idx="17">
                  <c:v>3816</c:v>
                </c:pt>
                <c:pt idx="18">
                  <c:v>7166</c:v>
                </c:pt>
                <c:pt idx="19">
                  <c:v>5304</c:v>
                </c:pt>
                <c:pt idx="20">
                  <c:v>5402</c:v>
                </c:pt>
                <c:pt idx="21">
                  <c:v>949</c:v>
                </c:pt>
                <c:pt idx="22">
                  <c:v>2815</c:v>
                </c:pt>
                <c:pt idx="23">
                  <c:v>3661</c:v>
                </c:pt>
              </c:numCache>
            </c:numRef>
          </c:val>
        </c:ser>
        <c:ser>
          <c:idx val="2"/>
          <c:order val="2"/>
          <c:tx>
            <c:v>Produit 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'Données initiales'!$E$5:$E$28</c:f>
              <c:numCache>
                <c:formatCode>General</c:formatCode>
                <c:ptCount val="24"/>
                <c:pt idx="0">
                  <c:v>20828</c:v>
                </c:pt>
                <c:pt idx="1">
                  <c:v>4700</c:v>
                </c:pt>
                <c:pt idx="2">
                  <c:v>5064</c:v>
                </c:pt>
                <c:pt idx="3">
                  <c:v>8332</c:v>
                </c:pt>
                <c:pt idx="4">
                  <c:v>6585</c:v>
                </c:pt>
                <c:pt idx="5">
                  <c:v>7214</c:v>
                </c:pt>
                <c:pt idx="6">
                  <c:v>9547</c:v>
                </c:pt>
                <c:pt idx="7">
                  <c:v>8012</c:v>
                </c:pt>
                <c:pt idx="8">
                  <c:v>9285</c:v>
                </c:pt>
                <c:pt idx="9">
                  <c:v>9291</c:v>
                </c:pt>
                <c:pt idx="10">
                  <c:v>10796</c:v>
                </c:pt>
                <c:pt idx="11">
                  <c:v>11518</c:v>
                </c:pt>
                <c:pt idx="12">
                  <c:v>8986</c:v>
                </c:pt>
                <c:pt idx="13">
                  <c:v>6589</c:v>
                </c:pt>
                <c:pt idx="14">
                  <c:v>5992</c:v>
                </c:pt>
                <c:pt idx="15">
                  <c:v>8379</c:v>
                </c:pt>
                <c:pt idx="16">
                  <c:v>6764</c:v>
                </c:pt>
                <c:pt idx="17">
                  <c:v>6687</c:v>
                </c:pt>
                <c:pt idx="18">
                  <c:v>4986</c:v>
                </c:pt>
                <c:pt idx="19">
                  <c:v>3354</c:v>
                </c:pt>
                <c:pt idx="20">
                  <c:v>909</c:v>
                </c:pt>
                <c:pt idx="21">
                  <c:v>3360</c:v>
                </c:pt>
                <c:pt idx="22">
                  <c:v>4798</c:v>
                </c:pt>
                <c:pt idx="23">
                  <c:v>684</c:v>
                </c:pt>
              </c:numCache>
            </c:numRef>
          </c:val>
        </c:ser>
        <c:ser>
          <c:idx val="3"/>
          <c:order val="3"/>
          <c:tx>
            <c:v>Produit D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'Données initiales'!$F$5:$F$28</c:f>
              <c:numCache>
                <c:formatCode>General</c:formatCode>
                <c:ptCount val="24"/>
                <c:pt idx="0">
                  <c:v>14335</c:v>
                </c:pt>
                <c:pt idx="1">
                  <c:v>3073</c:v>
                </c:pt>
                <c:pt idx="2">
                  <c:v>1968</c:v>
                </c:pt>
                <c:pt idx="3">
                  <c:v>4994</c:v>
                </c:pt>
                <c:pt idx="4">
                  <c:v>5948</c:v>
                </c:pt>
                <c:pt idx="5">
                  <c:v>3796</c:v>
                </c:pt>
                <c:pt idx="6">
                  <c:v>5232</c:v>
                </c:pt>
                <c:pt idx="7">
                  <c:v>4414</c:v>
                </c:pt>
                <c:pt idx="8">
                  <c:v>7877</c:v>
                </c:pt>
                <c:pt idx="9">
                  <c:v>9279</c:v>
                </c:pt>
                <c:pt idx="10">
                  <c:v>4892</c:v>
                </c:pt>
                <c:pt idx="11">
                  <c:v>8404</c:v>
                </c:pt>
                <c:pt idx="12">
                  <c:v>5467</c:v>
                </c:pt>
                <c:pt idx="13">
                  <c:v>8832</c:v>
                </c:pt>
                <c:pt idx="14">
                  <c:v>6535</c:v>
                </c:pt>
                <c:pt idx="15">
                  <c:v>7281</c:v>
                </c:pt>
                <c:pt idx="16">
                  <c:v>2471</c:v>
                </c:pt>
                <c:pt idx="17">
                  <c:v>6279</c:v>
                </c:pt>
                <c:pt idx="18">
                  <c:v>5769</c:v>
                </c:pt>
                <c:pt idx="19">
                  <c:v>4589</c:v>
                </c:pt>
                <c:pt idx="20">
                  <c:v>892</c:v>
                </c:pt>
                <c:pt idx="21">
                  <c:v>164</c:v>
                </c:pt>
                <c:pt idx="22">
                  <c:v>2558</c:v>
                </c:pt>
                <c:pt idx="23">
                  <c:v>453</c:v>
                </c:pt>
              </c:numCache>
            </c:numRef>
          </c:val>
        </c:ser>
        <c:marker val="1"/>
        <c:axId val="139004928"/>
        <c:axId val="139016064"/>
      </c:lineChart>
      <c:catAx>
        <c:axId val="13900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</a:t>
                </a:r>
              </a:p>
            </c:rich>
          </c:tx>
          <c:layout>
            <c:manualLayout>
              <c:xMode val="edge"/>
              <c:yMode val="edge"/>
              <c:x val="0.45833333333333331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016064"/>
        <c:crosses val="autoZero"/>
        <c:auto val="1"/>
        <c:lblAlgn val="ctr"/>
        <c:lblOffset val="100"/>
        <c:tickLblSkip val="1"/>
        <c:tickMarkSkip val="1"/>
      </c:catAx>
      <c:valAx>
        <c:axId val="13901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</a:t>
                </a:r>
              </a:p>
            </c:rich>
          </c:tx>
          <c:layout>
            <c:manualLayout>
              <c:xMode val="edge"/>
              <c:yMode val="edge"/>
              <c:x val="1.2500000000000001E-2"/>
              <c:y val="0.467116357504215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004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79166666666667"/>
          <c:y val="0"/>
          <c:w val="9.6875000000000003E-2"/>
          <c:h val="0.143338954468802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Ventes cumulées en pourcentage</a:t>
            </a:r>
          </a:p>
        </c:rich>
      </c:tx>
      <c:layout>
        <c:manualLayout>
          <c:xMode val="edge"/>
          <c:yMode val="edge"/>
          <c:x val="0.36458333333333331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666666666666666E-2"/>
          <c:y val="0.12478920741989882"/>
          <c:w val="0.92291666666666672"/>
          <c:h val="0.71838111298482299"/>
        </c:manualLayout>
      </c:layout>
      <c:lineChart>
        <c:grouping val="standard"/>
        <c:ser>
          <c:idx val="0"/>
          <c:order val="0"/>
          <c:tx>
            <c:v>Produit 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'Ventes cumulées'!$L$5:$L$28</c:f>
              <c:numCache>
                <c:formatCode>General</c:formatCode>
                <c:ptCount val="24"/>
                <c:pt idx="0">
                  <c:v>9.2913727393850509E-2</c:v>
                </c:pt>
                <c:pt idx="1">
                  <c:v>0.13971142624017516</c:v>
                </c:pt>
                <c:pt idx="2">
                  <c:v>0.16410696026688426</c:v>
                </c:pt>
                <c:pt idx="3">
                  <c:v>0.20799206783652308</c:v>
                </c:pt>
                <c:pt idx="4">
                  <c:v>0.27008603505437873</c:v>
                </c:pt>
                <c:pt idx="5">
                  <c:v>0.28875966990632196</c:v>
                </c:pt>
                <c:pt idx="6">
                  <c:v>0.33820142324495717</c:v>
                </c:pt>
                <c:pt idx="7">
                  <c:v>0.39379886594850289</c:v>
                </c:pt>
                <c:pt idx="8">
                  <c:v>0.45373421055349561</c:v>
                </c:pt>
                <c:pt idx="9">
                  <c:v>0.50281447206701024</c:v>
                </c:pt>
                <c:pt idx="10">
                  <c:v>0.55301019406946839</c:v>
                </c:pt>
                <c:pt idx="11">
                  <c:v>0.59520145422997073</c:v>
                </c:pt>
                <c:pt idx="12">
                  <c:v>0.65287489284349465</c:v>
                </c:pt>
                <c:pt idx="13">
                  <c:v>0.71682796087625622</c:v>
                </c:pt>
                <c:pt idx="14">
                  <c:v>0.74145071833589815</c:v>
                </c:pt>
                <c:pt idx="15">
                  <c:v>0.77852945125540951</c:v>
                </c:pt>
                <c:pt idx="16">
                  <c:v>0.81961557926482886</c:v>
                </c:pt>
                <c:pt idx="17">
                  <c:v>0.83732867869573746</c:v>
                </c:pt>
                <c:pt idx="18">
                  <c:v>0.87403559145226761</c:v>
                </c:pt>
                <c:pt idx="19">
                  <c:v>0.88158560642835748</c:v>
                </c:pt>
                <c:pt idx="20">
                  <c:v>0.92191776577395401</c:v>
                </c:pt>
                <c:pt idx="21">
                  <c:v>0.94485700416232021</c:v>
                </c:pt>
                <c:pt idx="22">
                  <c:v>0.96664979704816101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v>Produit B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'Ventes cumulées'!$M$5:$M$28</c:f>
              <c:numCache>
                <c:formatCode>General</c:formatCode>
                <c:ptCount val="24"/>
                <c:pt idx="0">
                  <c:v>0.12586718466497321</c:v>
                </c:pt>
                <c:pt idx="1">
                  <c:v>0.14783230516361773</c:v>
                </c:pt>
                <c:pt idx="2">
                  <c:v>0.17183064016906099</c:v>
                </c:pt>
                <c:pt idx="3">
                  <c:v>0.21135291480777851</c:v>
                </c:pt>
                <c:pt idx="4">
                  <c:v>0.26212457574657927</c:v>
                </c:pt>
                <c:pt idx="5">
                  <c:v>0.30188165730996647</c:v>
                </c:pt>
                <c:pt idx="6">
                  <c:v>0.34069417465365981</c:v>
                </c:pt>
                <c:pt idx="7">
                  <c:v>0.39464640211753155</c:v>
                </c:pt>
                <c:pt idx="8">
                  <c:v>0.46077657053813476</c:v>
                </c:pt>
                <c:pt idx="9">
                  <c:v>0.52136743014493991</c:v>
                </c:pt>
                <c:pt idx="10">
                  <c:v>0.57457788118769615</c:v>
                </c:pt>
                <c:pt idx="11">
                  <c:v>0.62526949431126855</c:v>
                </c:pt>
                <c:pt idx="12">
                  <c:v>0.67725254552052427</c:v>
                </c:pt>
                <c:pt idx="13">
                  <c:v>0.71948577283497339</c:v>
                </c:pt>
                <c:pt idx="14">
                  <c:v>0.75852242406130599</c:v>
                </c:pt>
                <c:pt idx="15">
                  <c:v>0.79740431617819707</c:v>
                </c:pt>
                <c:pt idx="16">
                  <c:v>0.84463786368390714</c:v>
                </c:pt>
                <c:pt idx="17">
                  <c:v>0.86500202787798575</c:v>
                </c:pt>
                <c:pt idx="18">
                  <c:v>0.90324353747305053</c:v>
                </c:pt>
                <c:pt idx="19">
                  <c:v>0.93154844493777611</c:v>
                </c:pt>
                <c:pt idx="20">
                  <c:v>0.9603763314619933</c:v>
                </c:pt>
                <c:pt idx="21">
                  <c:v>0.96544068990543686</c:v>
                </c:pt>
                <c:pt idx="22">
                  <c:v>0.98046299656328051</c:v>
                </c:pt>
                <c:pt idx="23">
                  <c:v>1</c:v>
                </c:pt>
              </c:numCache>
            </c:numRef>
          </c:val>
        </c:ser>
        <c:ser>
          <c:idx val="2"/>
          <c:order val="2"/>
          <c:tx>
            <c:v>Produit C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'Ventes cumulées'!$N$5:$N$28</c:f>
              <c:numCache>
                <c:formatCode>General</c:formatCode>
                <c:ptCount val="24"/>
                <c:pt idx="0">
                  <c:v>0.12063014015985173</c:v>
                </c:pt>
                <c:pt idx="1">
                  <c:v>0.14785126838874088</c:v>
                </c:pt>
                <c:pt idx="2">
                  <c:v>0.17718058612301632</c:v>
                </c:pt>
                <c:pt idx="3">
                  <c:v>0.22543727557048535</c:v>
                </c:pt>
                <c:pt idx="4">
                  <c:v>0.26357581373798217</c:v>
                </c:pt>
                <c:pt idx="5">
                  <c:v>0.30535734970462181</c:v>
                </c:pt>
                <c:pt idx="6">
                  <c:v>0.36065099038572918</c:v>
                </c:pt>
                <c:pt idx="7">
                  <c:v>0.40705432642186956</c:v>
                </c:pt>
                <c:pt idx="8">
                  <c:v>0.46083053399745166</c:v>
                </c:pt>
                <c:pt idx="9">
                  <c:v>0.51464149194949615</c:v>
                </c:pt>
                <c:pt idx="10">
                  <c:v>0.57716900266419557</c:v>
                </c:pt>
                <c:pt idx="11">
                  <c:v>0.64387814201320515</c:v>
                </c:pt>
                <c:pt idx="12">
                  <c:v>0.69592262249507708</c:v>
                </c:pt>
                <c:pt idx="13">
                  <c:v>0.73408432758021547</c:v>
                </c:pt>
                <c:pt idx="14">
                  <c:v>0.76878837020734392</c:v>
                </c:pt>
                <c:pt idx="15">
                  <c:v>0.81731727093710183</c:v>
                </c:pt>
                <c:pt idx="16">
                  <c:v>0.85649252866906056</c:v>
                </c:pt>
                <c:pt idx="17">
                  <c:v>0.89522182323641841</c:v>
                </c:pt>
                <c:pt idx="18">
                  <c:v>0.92409938607668252</c:v>
                </c:pt>
                <c:pt idx="19">
                  <c:v>0.94352484651917068</c:v>
                </c:pt>
                <c:pt idx="20">
                  <c:v>0.94878952855322596</c:v>
                </c:pt>
                <c:pt idx="21">
                  <c:v>0.96824973937217651</c:v>
                </c:pt>
                <c:pt idx="22">
                  <c:v>0.99603845708328509</c:v>
                </c:pt>
                <c:pt idx="23">
                  <c:v>1</c:v>
                </c:pt>
              </c:numCache>
            </c:numRef>
          </c:val>
        </c:ser>
        <c:ser>
          <c:idx val="3"/>
          <c:order val="3"/>
          <c:tx>
            <c:v>Produit D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'Ventes cumulées'!$O$5:$O$28</c:f>
              <c:numCache>
                <c:formatCode>General</c:formatCode>
                <c:ptCount val="24"/>
                <c:pt idx="0">
                  <c:v>0.11422128731016239</c:v>
                </c:pt>
                <c:pt idx="1">
                  <c:v>0.13870695287724499</c:v>
                </c:pt>
                <c:pt idx="2">
                  <c:v>0.15438797788083058</c:v>
                </c:pt>
                <c:pt idx="3">
                  <c:v>0.19418017242753102</c:v>
                </c:pt>
                <c:pt idx="4">
                  <c:v>0.24157383946072572</c:v>
                </c:pt>
                <c:pt idx="5">
                  <c:v>0.27182036939650361</c:v>
                </c:pt>
                <c:pt idx="6">
                  <c:v>0.31350894806457269</c:v>
                </c:pt>
                <c:pt idx="7">
                  <c:v>0.34867970231550094</c:v>
                </c:pt>
                <c:pt idx="8">
                  <c:v>0.41144364233239311</c:v>
                </c:pt>
                <c:pt idx="9">
                  <c:v>0.48537871906423802</c:v>
                </c:pt>
                <c:pt idx="10">
                  <c:v>0.52435817755892333</c:v>
                </c:pt>
                <c:pt idx="11">
                  <c:v>0.59132125384456025</c:v>
                </c:pt>
                <c:pt idx="12">
                  <c:v>0.63488231263246797</c:v>
                </c:pt>
                <c:pt idx="13">
                  <c:v>0.70525569313636438</c:v>
                </c:pt>
                <c:pt idx="14">
                  <c:v>0.75732657646890089</c:v>
                </c:pt>
                <c:pt idx="15">
                  <c:v>0.81534158818186164</c:v>
                </c:pt>
                <c:pt idx="16">
                  <c:v>0.83503051744195311</c:v>
                </c:pt>
                <c:pt idx="17">
                  <c:v>0.88506159264394191</c:v>
                </c:pt>
                <c:pt idx="18">
                  <c:v>0.93102898758585517</c:v>
                </c:pt>
                <c:pt idx="19">
                  <c:v>0.96759414192602511</c:v>
                </c:pt>
                <c:pt idx="20">
                  <c:v>0.97470159838090231</c:v>
                </c:pt>
                <c:pt idx="21">
                  <c:v>0.97600835046453438</c:v>
                </c:pt>
                <c:pt idx="22">
                  <c:v>0.99639049576899175</c:v>
                </c:pt>
                <c:pt idx="23">
                  <c:v>1</c:v>
                </c:pt>
              </c:numCache>
            </c:numRef>
          </c:val>
        </c:ser>
        <c:ser>
          <c:idx val="4"/>
          <c:order val="4"/>
          <c:tx>
            <c:v>Modèle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'Ventes cumulées'!$Q$5:$Q$28</c:f>
              <c:numCache>
                <c:formatCode>General</c:formatCode>
                <c:ptCount val="24"/>
                <c:pt idx="0">
                  <c:v>0.11340808488220946</c:v>
                </c:pt>
                <c:pt idx="1">
                  <c:v>0.14352548816744468</c:v>
                </c:pt>
                <c:pt idx="2">
                  <c:v>0.16687654110994804</c:v>
                </c:pt>
                <c:pt idx="3">
                  <c:v>0.2097406076605795</c:v>
                </c:pt>
                <c:pt idx="4">
                  <c:v>0.25934006599991644</c:v>
                </c:pt>
                <c:pt idx="5">
                  <c:v>0.29195476157935346</c:v>
                </c:pt>
                <c:pt idx="6">
                  <c:v>0.33826388408722974</c:v>
                </c:pt>
                <c:pt idx="7">
                  <c:v>0.38604482420085129</c:v>
                </c:pt>
                <c:pt idx="8">
                  <c:v>0.44669623935536878</c:v>
                </c:pt>
                <c:pt idx="9">
                  <c:v>0.50605052830642105</c:v>
                </c:pt>
                <c:pt idx="10">
                  <c:v>0.55727881387007083</c:v>
                </c:pt>
                <c:pt idx="11">
                  <c:v>0.61391758609975122</c:v>
                </c:pt>
                <c:pt idx="12">
                  <c:v>0.66523309337289105</c:v>
                </c:pt>
                <c:pt idx="13">
                  <c:v>0.71891343860695245</c:v>
                </c:pt>
                <c:pt idx="14">
                  <c:v>0.75652202226836218</c:v>
                </c:pt>
                <c:pt idx="15">
                  <c:v>0.80214815663814243</c:v>
                </c:pt>
                <c:pt idx="16">
                  <c:v>0.83894412226493742</c:v>
                </c:pt>
                <c:pt idx="17">
                  <c:v>0.87065353061352091</c:v>
                </c:pt>
                <c:pt idx="18">
                  <c:v>0.90810187564696399</c:v>
                </c:pt>
                <c:pt idx="19">
                  <c:v>0.93106325995283234</c:v>
                </c:pt>
                <c:pt idx="20">
                  <c:v>0.95144630604251879</c:v>
                </c:pt>
                <c:pt idx="21">
                  <c:v>0.96363894597611699</c:v>
                </c:pt>
                <c:pt idx="22">
                  <c:v>0.98488543661592964</c:v>
                </c:pt>
                <c:pt idx="23">
                  <c:v>1</c:v>
                </c:pt>
              </c:numCache>
            </c:numRef>
          </c:val>
        </c:ser>
        <c:ser>
          <c:idx val="5"/>
          <c:order val="5"/>
          <c:tx>
            <c:v>Série complémentaire à tester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'Ventes cumulées'!$T$5:$T$28</c:f>
              <c:numCache>
                <c:formatCode>General</c:formatCode>
                <c:ptCount val="24"/>
                <c:pt idx="0">
                  <c:v>9.4487359180533456E-2</c:v>
                </c:pt>
                <c:pt idx="1">
                  <c:v>0.17385210399300249</c:v>
                </c:pt>
                <c:pt idx="2">
                  <c:v>0.23035904353416026</c:v>
                </c:pt>
                <c:pt idx="3">
                  <c:v>0.28567514305887809</c:v>
                </c:pt>
                <c:pt idx="4">
                  <c:v>0.34692436585134523</c:v>
                </c:pt>
                <c:pt idx="5">
                  <c:v>0.37651621333951585</c:v>
                </c:pt>
                <c:pt idx="6">
                  <c:v>0.53234764097754261</c:v>
                </c:pt>
                <c:pt idx="7">
                  <c:v>0.57853747984529613</c:v>
                </c:pt>
                <c:pt idx="8">
                  <c:v>0.61861504252247312</c:v>
                </c:pt>
                <c:pt idx="9">
                  <c:v>0.64761673920603635</c:v>
                </c:pt>
                <c:pt idx="10">
                  <c:v>0.68829499109504588</c:v>
                </c:pt>
                <c:pt idx="11">
                  <c:v>0.72080597738457808</c:v>
                </c:pt>
                <c:pt idx="12">
                  <c:v>0.76911403610458318</c:v>
                </c:pt>
                <c:pt idx="13">
                  <c:v>0.82382944641746847</c:v>
                </c:pt>
                <c:pt idx="14">
                  <c:v>0.8384146020170512</c:v>
                </c:pt>
                <c:pt idx="15">
                  <c:v>0.85517066950501108</c:v>
                </c:pt>
                <c:pt idx="16">
                  <c:v>0.87601563899632218</c:v>
                </c:pt>
                <c:pt idx="17">
                  <c:v>0.90462741461255558</c:v>
                </c:pt>
                <c:pt idx="18">
                  <c:v>0.92100409944041073</c:v>
                </c:pt>
                <c:pt idx="19">
                  <c:v>0.93186919728952178</c:v>
                </c:pt>
                <c:pt idx="20">
                  <c:v>0.9624832702785302</c:v>
                </c:pt>
                <c:pt idx="21">
                  <c:v>0.97535066550041638</c:v>
                </c:pt>
                <c:pt idx="22">
                  <c:v>0.98704829752031287</c:v>
                </c:pt>
                <c:pt idx="23">
                  <c:v>1</c:v>
                </c:pt>
              </c:numCache>
            </c:numRef>
          </c:val>
        </c:ser>
        <c:marker val="1"/>
        <c:axId val="139094272"/>
        <c:axId val="139105024"/>
      </c:lineChart>
      <c:catAx>
        <c:axId val="13909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9687500000000001"/>
              <c:y val="0.895446880269814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105024"/>
        <c:crosses val="autoZero"/>
        <c:auto val="1"/>
        <c:lblAlgn val="ctr"/>
        <c:lblOffset val="100"/>
        <c:tickLblSkip val="1"/>
        <c:tickMarkSkip val="1"/>
      </c:catAx>
      <c:valAx>
        <c:axId val="139105024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4519392917369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094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37500000000001"/>
          <c:y val="0.95446880269814505"/>
          <c:w val="0.68645833333333328"/>
          <c:h val="4.04721753794266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0.18325</cdr:x>
      <cdr:y>0.141</cdr:y>
    </cdr:from>
    <cdr:to>
      <cdr:x>0.7375</cdr:x>
      <cdr:y>0.25825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5638" y="796414"/>
          <a:ext cx="5068062" cy="662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Commentaire : a priori, il apparaît une grande dispersion entre les produits et un modèle de prévision unique semble difficile à optimiser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0.484</cdr:x>
      <cdr:y>0.5135</cdr:y>
    </cdr:from>
    <cdr:to>
      <cdr:x>0.95375</cdr:x>
      <cdr:y>0.6635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5696" y="2900415"/>
          <a:ext cx="4295394" cy="847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 modèle est obtenu en faisant une moyenne des quatre courbes</a:t>
          </a:r>
        </a:p>
      </cdr:txBody>
    </cdr:sp>
  </cdr:relSizeAnchor>
  <cdr:relSizeAnchor xmlns:cdr="http://schemas.openxmlformats.org/drawingml/2006/chartDrawing">
    <cdr:from>
      <cdr:x>0.07875</cdr:x>
      <cdr:y>0.16075</cdr:y>
    </cdr:from>
    <cdr:to>
      <cdr:x>0.5485</cdr:x>
      <cdr:y>0.31075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090" y="907968"/>
          <a:ext cx="4295394" cy="847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Clairement la cinquième série de données ne correspond pas au modèle.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Ces données obéissent à une autre dynamique.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/>
  </sheetViews>
  <sheetFormatPr baseColWidth="10" defaultRowHeight="12.75"/>
  <cols>
    <col min="1" max="1" width="15.42578125" customWidth="1"/>
  </cols>
  <sheetData>
    <row r="1" spans="1:6">
      <c r="A1" s="10" t="s">
        <v>24</v>
      </c>
      <c r="C1" s="14" t="s">
        <v>25</v>
      </c>
    </row>
    <row r="3" spans="1:6" ht="16.5" thickBot="1">
      <c r="B3" s="1"/>
      <c r="C3" s="33" t="s">
        <v>0</v>
      </c>
      <c r="D3" s="34"/>
      <c r="E3" s="34"/>
      <c r="F3" s="35"/>
    </row>
    <row r="4" spans="1:6" ht="13.5" thickTop="1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>
      <c r="B5" s="4">
        <v>1</v>
      </c>
      <c r="C5" s="5">
        <v>8996</v>
      </c>
      <c r="D5" s="5">
        <v>23586</v>
      </c>
      <c r="E5" s="5">
        <v>20828</v>
      </c>
      <c r="F5" s="5">
        <v>14335</v>
      </c>
    </row>
    <row r="6" spans="1:6">
      <c r="B6" s="4">
        <v>2</v>
      </c>
      <c r="C6" s="5">
        <v>4531</v>
      </c>
      <c r="D6" s="5">
        <v>4116</v>
      </c>
      <c r="E6" s="5">
        <v>4700</v>
      </c>
      <c r="F6" s="5">
        <v>3073</v>
      </c>
    </row>
    <row r="7" spans="1:6">
      <c r="B7" s="4">
        <v>3</v>
      </c>
      <c r="C7" s="5">
        <v>2362</v>
      </c>
      <c r="D7" s="5">
        <v>4497</v>
      </c>
      <c r="E7" s="5">
        <v>5064</v>
      </c>
      <c r="F7" s="5">
        <v>1968</v>
      </c>
    </row>
    <row r="8" spans="1:6">
      <c r="B8" s="4">
        <v>4</v>
      </c>
      <c r="C8" s="5">
        <v>4249</v>
      </c>
      <c r="D8" s="5">
        <v>7406</v>
      </c>
      <c r="E8" s="5">
        <v>8332</v>
      </c>
      <c r="F8" s="5">
        <v>4994</v>
      </c>
    </row>
    <row r="9" spans="1:6">
      <c r="B9" s="6">
        <v>5</v>
      </c>
      <c r="C9" s="7">
        <v>6012</v>
      </c>
      <c r="D9" s="7">
        <v>9514</v>
      </c>
      <c r="E9" s="7">
        <v>6585</v>
      </c>
      <c r="F9" s="7">
        <v>5948</v>
      </c>
    </row>
    <row r="10" spans="1:6">
      <c r="B10" s="4">
        <v>6</v>
      </c>
      <c r="C10" s="5">
        <v>1808</v>
      </c>
      <c r="D10" s="5">
        <v>7450</v>
      </c>
      <c r="E10" s="5">
        <v>7214</v>
      </c>
      <c r="F10" s="5">
        <v>3796</v>
      </c>
    </row>
    <row r="11" spans="1:6">
      <c r="B11" s="4">
        <v>7</v>
      </c>
      <c r="C11" s="5">
        <v>4787</v>
      </c>
      <c r="D11" s="5">
        <v>7273</v>
      </c>
      <c r="E11" s="5">
        <v>9547</v>
      </c>
      <c r="F11" s="5">
        <v>5232</v>
      </c>
    </row>
    <row r="12" spans="1:6">
      <c r="B12" s="4">
        <v>8</v>
      </c>
      <c r="C12" s="5">
        <v>5383</v>
      </c>
      <c r="D12" s="5">
        <v>10110</v>
      </c>
      <c r="E12" s="5">
        <v>8012</v>
      </c>
      <c r="F12" s="5">
        <v>4414</v>
      </c>
    </row>
    <row r="13" spans="1:6">
      <c r="B13" s="4">
        <v>9</v>
      </c>
      <c r="C13" s="5">
        <v>5803</v>
      </c>
      <c r="D13" s="5">
        <v>12392</v>
      </c>
      <c r="E13" s="5">
        <v>9285</v>
      </c>
      <c r="F13" s="5">
        <v>7877</v>
      </c>
    </row>
    <row r="14" spans="1:6">
      <c r="B14" s="6">
        <v>10</v>
      </c>
      <c r="C14" s="7">
        <v>4752</v>
      </c>
      <c r="D14" s="7">
        <v>11354</v>
      </c>
      <c r="E14" s="7">
        <v>9291</v>
      </c>
      <c r="F14" s="7">
        <v>9279</v>
      </c>
    </row>
    <row r="15" spans="1:6">
      <c r="B15" s="4">
        <v>11</v>
      </c>
      <c r="C15" s="5">
        <v>4860</v>
      </c>
      <c r="D15" s="5">
        <v>9971</v>
      </c>
      <c r="E15" s="5">
        <v>10796</v>
      </c>
      <c r="F15" s="5">
        <v>4892</v>
      </c>
    </row>
    <row r="16" spans="1:6">
      <c r="B16" s="4">
        <v>12</v>
      </c>
      <c r="C16" s="5">
        <v>4085</v>
      </c>
      <c r="D16" s="5">
        <v>9499</v>
      </c>
      <c r="E16" s="5">
        <v>11518</v>
      </c>
      <c r="F16" s="5">
        <v>8404</v>
      </c>
    </row>
    <row r="17" spans="2:9">
      <c r="B17" s="4">
        <v>13</v>
      </c>
      <c r="C17" s="5">
        <v>5584</v>
      </c>
      <c r="D17" s="5">
        <v>9741</v>
      </c>
      <c r="E17" s="5">
        <v>8986</v>
      </c>
      <c r="F17" s="5">
        <v>5467</v>
      </c>
    </row>
    <row r="18" spans="2:9">
      <c r="B18" s="4">
        <v>14</v>
      </c>
      <c r="C18" s="5">
        <v>6192</v>
      </c>
      <c r="D18" s="5">
        <v>7914</v>
      </c>
      <c r="E18" s="5">
        <v>6589</v>
      </c>
      <c r="F18" s="5">
        <v>8832</v>
      </c>
    </row>
    <row r="19" spans="2:9">
      <c r="B19" s="6">
        <v>15</v>
      </c>
      <c r="C19" s="7">
        <v>2384</v>
      </c>
      <c r="D19" s="7">
        <v>7315</v>
      </c>
      <c r="E19" s="7">
        <v>5992</v>
      </c>
      <c r="F19" s="7">
        <v>6535</v>
      </c>
    </row>
    <row r="20" spans="2:9">
      <c r="B20" s="4">
        <v>16</v>
      </c>
      <c r="C20" s="5">
        <v>3590</v>
      </c>
      <c r="D20" s="5">
        <v>7286</v>
      </c>
      <c r="E20" s="5">
        <v>8379</v>
      </c>
      <c r="F20" s="5">
        <v>7281</v>
      </c>
    </row>
    <row r="21" spans="2:9">
      <c r="B21" s="4">
        <v>17</v>
      </c>
      <c r="C21" s="5">
        <v>3978</v>
      </c>
      <c r="D21" s="5">
        <v>8851</v>
      </c>
      <c r="E21" s="5">
        <v>6764</v>
      </c>
      <c r="F21" s="5">
        <v>2471</v>
      </c>
    </row>
    <row r="22" spans="2:9">
      <c r="B22" s="4">
        <v>18</v>
      </c>
      <c r="C22" s="5">
        <v>1715</v>
      </c>
      <c r="D22" s="5">
        <v>3816</v>
      </c>
      <c r="E22" s="5">
        <v>6687</v>
      </c>
      <c r="F22" s="5">
        <v>6279</v>
      </c>
    </row>
    <row r="23" spans="2:9">
      <c r="B23" s="4">
        <v>19</v>
      </c>
      <c r="C23" s="5">
        <v>3554</v>
      </c>
      <c r="D23" s="5">
        <v>7166</v>
      </c>
      <c r="E23" s="5">
        <v>4986</v>
      </c>
      <c r="F23" s="5">
        <v>5769</v>
      </c>
    </row>
    <row r="24" spans="2:9">
      <c r="B24" s="6">
        <v>20</v>
      </c>
      <c r="C24" s="7">
        <v>731</v>
      </c>
      <c r="D24" s="7">
        <v>5304</v>
      </c>
      <c r="E24" s="7">
        <v>3354</v>
      </c>
      <c r="F24" s="7">
        <v>4589</v>
      </c>
    </row>
    <row r="25" spans="2:9">
      <c r="B25" s="4">
        <v>21</v>
      </c>
      <c r="C25" s="5">
        <v>3905</v>
      </c>
      <c r="D25" s="5">
        <v>5402</v>
      </c>
      <c r="E25" s="5">
        <v>909</v>
      </c>
      <c r="F25" s="5">
        <v>892</v>
      </c>
    </row>
    <row r="26" spans="2:9">
      <c r="B26" s="4">
        <v>22</v>
      </c>
      <c r="C26" s="5">
        <v>2221</v>
      </c>
      <c r="D26" s="5">
        <v>949</v>
      </c>
      <c r="E26" s="5">
        <v>3360</v>
      </c>
      <c r="F26" s="5">
        <v>164</v>
      </c>
    </row>
    <row r="27" spans="2:9">
      <c r="B27" s="4">
        <v>23</v>
      </c>
      <c r="C27" s="5">
        <v>2110</v>
      </c>
      <c r="D27" s="5">
        <v>2815</v>
      </c>
      <c r="E27" s="5">
        <v>4798</v>
      </c>
      <c r="F27" s="5">
        <v>2558</v>
      </c>
    </row>
    <row r="28" spans="2:9">
      <c r="B28" s="6">
        <v>24</v>
      </c>
      <c r="C28" s="7">
        <v>3229</v>
      </c>
      <c r="D28" s="7">
        <v>3661</v>
      </c>
      <c r="E28" s="7">
        <v>684</v>
      </c>
      <c r="F28" s="7">
        <v>453</v>
      </c>
    </row>
    <row r="32" spans="2:9">
      <c r="B32" s="8" t="s">
        <v>1</v>
      </c>
      <c r="C32" s="9" t="s">
        <v>6</v>
      </c>
      <c r="D32" s="9" t="s">
        <v>1</v>
      </c>
      <c r="E32" s="9" t="s">
        <v>6</v>
      </c>
      <c r="F32" s="9" t="s">
        <v>1</v>
      </c>
      <c r="G32" s="9" t="s">
        <v>6</v>
      </c>
      <c r="H32" s="9" t="s">
        <v>1</v>
      </c>
      <c r="I32" s="9" t="s">
        <v>6</v>
      </c>
    </row>
    <row r="33" spans="2:9">
      <c r="B33" s="6">
        <v>1</v>
      </c>
      <c r="C33" s="7">
        <v>8966</v>
      </c>
      <c r="D33" s="7">
        <v>7</v>
      </c>
      <c r="E33" s="7">
        <v>14787</v>
      </c>
      <c r="F33" s="7">
        <v>13</v>
      </c>
      <c r="G33" s="7">
        <v>4584</v>
      </c>
      <c r="H33" s="7">
        <v>19</v>
      </c>
      <c r="I33" s="7">
        <v>1554</v>
      </c>
    </row>
    <row r="34" spans="2:9">
      <c r="B34" s="6">
        <v>2</v>
      </c>
      <c r="C34" s="7">
        <v>7531</v>
      </c>
      <c r="D34" s="7">
        <v>8</v>
      </c>
      <c r="E34" s="7">
        <v>4383</v>
      </c>
      <c r="F34" s="7">
        <v>14</v>
      </c>
      <c r="G34" s="7">
        <v>5192</v>
      </c>
      <c r="H34" s="7">
        <v>20</v>
      </c>
      <c r="I34" s="7">
        <v>1031</v>
      </c>
    </row>
    <row r="35" spans="2:9">
      <c r="B35" s="6">
        <v>3</v>
      </c>
      <c r="C35" s="7">
        <v>5362</v>
      </c>
      <c r="D35" s="7">
        <v>9</v>
      </c>
      <c r="E35" s="7">
        <v>3803</v>
      </c>
      <c r="F35" s="7">
        <v>15</v>
      </c>
      <c r="G35" s="7">
        <v>1384</v>
      </c>
      <c r="H35" s="7">
        <v>21</v>
      </c>
      <c r="I35" s="7">
        <v>2905</v>
      </c>
    </row>
    <row r="36" spans="2:9">
      <c r="B36" s="6">
        <v>4</v>
      </c>
      <c r="C36" s="7">
        <v>5249</v>
      </c>
      <c r="D36" s="7">
        <v>10</v>
      </c>
      <c r="E36" s="7">
        <v>2752</v>
      </c>
      <c r="F36" s="7">
        <v>16</v>
      </c>
      <c r="G36" s="7">
        <v>1590</v>
      </c>
      <c r="H36" s="7">
        <v>22</v>
      </c>
      <c r="I36" s="7">
        <v>1221</v>
      </c>
    </row>
    <row r="37" spans="2:9">
      <c r="B37" s="6">
        <v>5</v>
      </c>
      <c r="C37" s="7">
        <v>5812</v>
      </c>
      <c r="D37" s="7">
        <v>11</v>
      </c>
      <c r="E37" s="7">
        <v>3860</v>
      </c>
      <c r="F37" s="7">
        <v>17</v>
      </c>
      <c r="G37" s="7">
        <v>1978</v>
      </c>
      <c r="H37" s="7">
        <v>23</v>
      </c>
      <c r="I37" s="7">
        <v>1110</v>
      </c>
    </row>
    <row r="38" spans="2:9">
      <c r="B38" s="6">
        <v>6</v>
      </c>
      <c r="C38" s="7">
        <v>2808</v>
      </c>
      <c r="D38" s="7">
        <v>12</v>
      </c>
      <c r="E38" s="7">
        <v>3085</v>
      </c>
      <c r="F38" s="7">
        <v>18</v>
      </c>
      <c r="G38" s="7">
        <v>2715</v>
      </c>
      <c r="H38" s="7">
        <v>24</v>
      </c>
      <c r="I38" s="7">
        <v>1229</v>
      </c>
    </row>
  </sheetData>
  <mergeCells count="1">
    <mergeCell ref="C3:F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0"/>
  <sheetViews>
    <sheetView workbookViewId="0">
      <selection activeCell="T4" sqref="T4"/>
    </sheetView>
  </sheetViews>
  <sheetFormatPr baseColWidth="10" defaultRowHeight="12.75"/>
  <cols>
    <col min="12" max="13" width="11.5703125" bestFit="1" customWidth="1"/>
    <col min="15" max="15" width="11.5703125" bestFit="1" customWidth="1"/>
    <col min="20" max="20" width="18.140625" customWidth="1"/>
  </cols>
  <sheetData>
    <row r="1" spans="1:20">
      <c r="A1" s="10" t="s">
        <v>7</v>
      </c>
    </row>
    <row r="3" spans="1:20" ht="16.5" thickBot="1">
      <c r="A3" s="1"/>
      <c r="B3" s="33" t="s">
        <v>0</v>
      </c>
      <c r="C3" s="34"/>
      <c r="D3" s="34"/>
      <c r="E3" s="35"/>
      <c r="G3" s="33" t="s">
        <v>8</v>
      </c>
      <c r="H3" s="34"/>
      <c r="I3" s="34"/>
      <c r="J3" s="35"/>
      <c r="L3" s="33" t="s">
        <v>9</v>
      </c>
      <c r="M3" s="34"/>
      <c r="N3" s="34"/>
      <c r="O3" s="35"/>
    </row>
    <row r="4" spans="1:20" ht="26.25" thickTop="1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G4" s="17" t="s">
        <v>2</v>
      </c>
      <c r="H4" s="3" t="s">
        <v>3</v>
      </c>
      <c r="I4" s="3" t="s">
        <v>4</v>
      </c>
      <c r="J4" s="3" t="s">
        <v>5</v>
      </c>
      <c r="L4" s="17" t="s">
        <v>2</v>
      </c>
      <c r="M4" s="18" t="s">
        <v>3</v>
      </c>
      <c r="N4" s="18" t="s">
        <v>4</v>
      </c>
      <c r="O4" s="18" t="s">
        <v>5</v>
      </c>
      <c r="Q4" s="21" t="s">
        <v>11</v>
      </c>
      <c r="S4" s="21" t="s">
        <v>12</v>
      </c>
      <c r="T4" s="21" t="s">
        <v>13</v>
      </c>
    </row>
    <row r="5" spans="1:20">
      <c r="A5" s="4">
        <v>1</v>
      </c>
      <c r="B5" s="5">
        <v>8996</v>
      </c>
      <c r="C5" s="5">
        <v>23586</v>
      </c>
      <c r="D5" s="5">
        <v>20828</v>
      </c>
      <c r="E5" s="5">
        <v>14335</v>
      </c>
      <c r="G5" s="15">
        <f>B5</f>
        <v>8996</v>
      </c>
      <c r="H5" s="16">
        <f>C5</f>
        <v>23586</v>
      </c>
      <c r="I5" s="16">
        <f>D5</f>
        <v>20828</v>
      </c>
      <c r="J5" s="16">
        <f>E5</f>
        <v>14335</v>
      </c>
      <c r="L5" s="4">
        <f>G5/$G$30</f>
        <v>9.2913727393850509E-2</v>
      </c>
      <c r="M5" s="5">
        <f>H5/$H$30</f>
        <v>0.12586718466497321</v>
      </c>
      <c r="N5" s="5">
        <f>I5/$I$30</f>
        <v>0.12063014015985173</v>
      </c>
      <c r="O5" s="5">
        <f>J5/$J$30</f>
        <v>0.11422128731016239</v>
      </c>
      <c r="Q5" s="19">
        <f>AVERAGE(L5:O5)</f>
        <v>0.11340808488220946</v>
      </c>
      <c r="S5" s="4">
        <v>8966</v>
      </c>
      <c r="T5" s="19">
        <f>S5/S30</f>
        <v>9.4487359180533456E-2</v>
      </c>
    </row>
    <row r="6" spans="1:20">
      <c r="A6" s="4">
        <v>2</v>
      </c>
      <c r="B6" s="5">
        <v>4531</v>
      </c>
      <c r="C6" s="5">
        <v>4116</v>
      </c>
      <c r="D6" s="5">
        <v>4700</v>
      </c>
      <c r="E6" s="5">
        <v>3073</v>
      </c>
      <c r="G6" s="4">
        <f>G5+B6</f>
        <v>13527</v>
      </c>
      <c r="H6" s="5">
        <f>H5+C6</f>
        <v>27702</v>
      </c>
      <c r="I6" s="5">
        <f>I5+D6</f>
        <v>25528</v>
      </c>
      <c r="J6" s="5">
        <f>J5+E6</f>
        <v>17408</v>
      </c>
      <c r="L6" s="4">
        <f t="shared" ref="L6:L28" si="0">G6/$G$30</f>
        <v>0.13971142624017516</v>
      </c>
      <c r="M6" s="5">
        <f t="shared" ref="M6:M28" si="1">H6/$H$30</f>
        <v>0.14783230516361773</v>
      </c>
      <c r="N6" s="5">
        <f t="shared" ref="N6:N28" si="2">I6/$I$30</f>
        <v>0.14785126838874088</v>
      </c>
      <c r="O6" s="5">
        <f t="shared" ref="O6:O28" si="3">J6/$J$30</f>
        <v>0.13870695287724499</v>
      </c>
      <c r="Q6" s="19">
        <f t="shared" ref="Q6:Q28" si="4">AVERAGE(L6:O6)</f>
        <v>0.14352548816744468</v>
      </c>
      <c r="S6" s="4">
        <v>7531</v>
      </c>
      <c r="T6" s="19">
        <f>T5+(S6/$S$30)</f>
        <v>0.17385210399300249</v>
      </c>
    </row>
    <row r="7" spans="1:20">
      <c r="A7" s="4">
        <v>3</v>
      </c>
      <c r="B7" s="5">
        <v>2362</v>
      </c>
      <c r="C7" s="5">
        <v>4497</v>
      </c>
      <c r="D7" s="5">
        <v>5064</v>
      </c>
      <c r="E7" s="5">
        <v>1968</v>
      </c>
      <c r="G7" s="4">
        <f t="shared" ref="G7:G28" si="5">G6+B7</f>
        <v>15889</v>
      </c>
      <c r="H7" s="5">
        <f t="shared" ref="H7:H28" si="6">H6+C7</f>
        <v>32199</v>
      </c>
      <c r="I7" s="5">
        <f t="shared" ref="I7:I28" si="7">I6+D7</f>
        <v>30592</v>
      </c>
      <c r="J7" s="5">
        <f t="shared" ref="J7:J28" si="8">J6+E7</f>
        <v>19376</v>
      </c>
      <c r="L7" s="4">
        <f t="shared" si="0"/>
        <v>0.16410696026688426</v>
      </c>
      <c r="M7" s="5">
        <f t="shared" si="1"/>
        <v>0.17183064016906099</v>
      </c>
      <c r="N7" s="5">
        <f t="shared" si="2"/>
        <v>0.17718058612301632</v>
      </c>
      <c r="O7" s="5">
        <f t="shared" si="3"/>
        <v>0.15438797788083058</v>
      </c>
      <c r="Q7" s="19">
        <f t="shared" si="4"/>
        <v>0.16687654110994804</v>
      </c>
      <c r="S7" s="4">
        <v>5362</v>
      </c>
      <c r="T7" s="19">
        <f t="shared" ref="T7:T28" si="9">T6+(S7/$S$30)</f>
        <v>0.23035904353416026</v>
      </c>
    </row>
    <row r="8" spans="1:20">
      <c r="A8" s="4">
        <v>4</v>
      </c>
      <c r="B8" s="5">
        <v>4249</v>
      </c>
      <c r="C8" s="5">
        <v>7406</v>
      </c>
      <c r="D8" s="5">
        <v>8332</v>
      </c>
      <c r="E8" s="5">
        <v>4994</v>
      </c>
      <c r="G8" s="4">
        <f t="shared" si="5"/>
        <v>20138</v>
      </c>
      <c r="H8" s="5">
        <f t="shared" si="6"/>
        <v>39605</v>
      </c>
      <c r="I8" s="5">
        <f t="shared" si="7"/>
        <v>38924</v>
      </c>
      <c r="J8" s="5">
        <f t="shared" si="8"/>
        <v>24370</v>
      </c>
      <c r="L8" s="4">
        <f t="shared" si="0"/>
        <v>0.20799206783652308</v>
      </c>
      <c r="M8" s="5">
        <f t="shared" si="1"/>
        <v>0.21135291480777851</v>
      </c>
      <c r="N8" s="5">
        <f t="shared" si="2"/>
        <v>0.22543727557048535</v>
      </c>
      <c r="O8" s="5">
        <f t="shared" si="3"/>
        <v>0.19418017242753102</v>
      </c>
      <c r="Q8" s="19">
        <f t="shared" si="4"/>
        <v>0.2097406076605795</v>
      </c>
      <c r="S8" s="4">
        <v>5249</v>
      </c>
      <c r="T8" s="19">
        <f t="shared" si="9"/>
        <v>0.28567514305887809</v>
      </c>
    </row>
    <row r="9" spans="1:20">
      <c r="A9" s="6">
        <v>5</v>
      </c>
      <c r="B9" s="7">
        <v>6012</v>
      </c>
      <c r="C9" s="7">
        <v>9514</v>
      </c>
      <c r="D9" s="7">
        <v>6585</v>
      </c>
      <c r="E9" s="7">
        <v>5948</v>
      </c>
      <c r="G9" s="4">
        <f t="shared" si="5"/>
        <v>26150</v>
      </c>
      <c r="H9" s="5">
        <f t="shared" si="6"/>
        <v>49119</v>
      </c>
      <c r="I9" s="5">
        <f t="shared" si="7"/>
        <v>45509</v>
      </c>
      <c r="J9" s="5">
        <f t="shared" si="8"/>
        <v>30318</v>
      </c>
      <c r="L9" s="4">
        <f t="shared" si="0"/>
        <v>0.27008603505437873</v>
      </c>
      <c r="M9" s="5">
        <f t="shared" si="1"/>
        <v>0.26212457574657927</v>
      </c>
      <c r="N9" s="5">
        <f t="shared" si="2"/>
        <v>0.26357581373798217</v>
      </c>
      <c r="O9" s="5">
        <f t="shared" si="3"/>
        <v>0.24157383946072572</v>
      </c>
      <c r="Q9" s="19">
        <f t="shared" si="4"/>
        <v>0.25934006599991644</v>
      </c>
      <c r="S9" s="4">
        <v>5812</v>
      </c>
      <c r="T9" s="19">
        <f t="shared" si="9"/>
        <v>0.34692436585134523</v>
      </c>
    </row>
    <row r="10" spans="1:20">
      <c r="A10" s="4">
        <v>6</v>
      </c>
      <c r="B10" s="5">
        <v>1808</v>
      </c>
      <c r="C10" s="5">
        <v>7450</v>
      </c>
      <c r="D10" s="5">
        <v>7214</v>
      </c>
      <c r="E10" s="5">
        <v>3796</v>
      </c>
      <c r="G10" s="4">
        <f t="shared" si="5"/>
        <v>27958</v>
      </c>
      <c r="H10" s="5">
        <f t="shared" si="6"/>
        <v>56569</v>
      </c>
      <c r="I10" s="5">
        <f t="shared" si="7"/>
        <v>52723</v>
      </c>
      <c r="J10" s="5">
        <f t="shared" si="8"/>
        <v>34114</v>
      </c>
      <c r="L10" s="4">
        <f t="shared" si="0"/>
        <v>0.28875966990632196</v>
      </c>
      <c r="M10" s="5">
        <f t="shared" si="1"/>
        <v>0.30188165730996647</v>
      </c>
      <c r="N10" s="5">
        <f t="shared" si="2"/>
        <v>0.30535734970462181</v>
      </c>
      <c r="O10" s="5">
        <f t="shared" si="3"/>
        <v>0.27182036939650361</v>
      </c>
      <c r="Q10" s="19">
        <f t="shared" si="4"/>
        <v>0.29195476157935346</v>
      </c>
      <c r="S10" s="4">
        <v>2808</v>
      </c>
      <c r="T10" s="19">
        <f t="shared" si="9"/>
        <v>0.37651621333951585</v>
      </c>
    </row>
    <row r="11" spans="1:20">
      <c r="A11" s="4">
        <v>7</v>
      </c>
      <c r="B11" s="5">
        <v>4787</v>
      </c>
      <c r="C11" s="5">
        <v>7273</v>
      </c>
      <c r="D11" s="5">
        <v>9547</v>
      </c>
      <c r="E11" s="5">
        <v>5232</v>
      </c>
      <c r="G11" s="4">
        <f t="shared" si="5"/>
        <v>32745</v>
      </c>
      <c r="H11" s="5">
        <f t="shared" si="6"/>
        <v>63842</v>
      </c>
      <c r="I11" s="5">
        <f t="shared" si="7"/>
        <v>62270</v>
      </c>
      <c r="J11" s="5">
        <f t="shared" si="8"/>
        <v>39346</v>
      </c>
      <c r="L11" s="4">
        <f t="shared" si="0"/>
        <v>0.33820142324495717</v>
      </c>
      <c r="M11" s="5">
        <f t="shared" si="1"/>
        <v>0.34069417465365981</v>
      </c>
      <c r="N11" s="5">
        <f t="shared" si="2"/>
        <v>0.36065099038572918</v>
      </c>
      <c r="O11" s="5">
        <f t="shared" si="3"/>
        <v>0.31350894806457269</v>
      </c>
      <c r="Q11" s="19">
        <f t="shared" si="4"/>
        <v>0.33826388408722974</v>
      </c>
      <c r="S11" s="4">
        <v>14787</v>
      </c>
      <c r="T11" s="19">
        <f t="shared" si="9"/>
        <v>0.53234764097754261</v>
      </c>
    </row>
    <row r="12" spans="1:20">
      <c r="A12" s="4">
        <v>8</v>
      </c>
      <c r="B12" s="5">
        <v>5383</v>
      </c>
      <c r="C12" s="5">
        <v>10110</v>
      </c>
      <c r="D12" s="5">
        <v>8012</v>
      </c>
      <c r="E12" s="5">
        <v>4414</v>
      </c>
      <c r="G12" s="4">
        <f t="shared" si="5"/>
        <v>38128</v>
      </c>
      <c r="H12" s="5">
        <f t="shared" si="6"/>
        <v>73952</v>
      </c>
      <c r="I12" s="5">
        <f t="shared" si="7"/>
        <v>70282</v>
      </c>
      <c r="J12" s="5">
        <f t="shared" si="8"/>
        <v>43760</v>
      </c>
      <c r="L12" s="4">
        <f t="shared" si="0"/>
        <v>0.39379886594850289</v>
      </c>
      <c r="M12" s="5">
        <f t="shared" si="1"/>
        <v>0.39464640211753155</v>
      </c>
      <c r="N12" s="5">
        <f t="shared" si="2"/>
        <v>0.40705432642186956</v>
      </c>
      <c r="O12" s="5">
        <f t="shared" si="3"/>
        <v>0.34867970231550094</v>
      </c>
      <c r="Q12" s="19">
        <f t="shared" si="4"/>
        <v>0.38604482420085129</v>
      </c>
      <c r="S12" s="4">
        <v>4383</v>
      </c>
      <c r="T12" s="19">
        <f t="shared" si="9"/>
        <v>0.57853747984529613</v>
      </c>
    </row>
    <row r="13" spans="1:20">
      <c r="A13" s="4">
        <v>9</v>
      </c>
      <c r="B13" s="5">
        <v>5803</v>
      </c>
      <c r="C13" s="5">
        <v>12392</v>
      </c>
      <c r="D13" s="5">
        <v>9285</v>
      </c>
      <c r="E13" s="5">
        <v>7877</v>
      </c>
      <c r="G13" s="4">
        <f t="shared" si="5"/>
        <v>43931</v>
      </c>
      <c r="H13" s="5">
        <f t="shared" si="6"/>
        <v>86344</v>
      </c>
      <c r="I13" s="5">
        <f t="shared" si="7"/>
        <v>79567</v>
      </c>
      <c r="J13" s="5">
        <f t="shared" si="8"/>
        <v>51637</v>
      </c>
      <c r="L13" s="4">
        <f t="shared" si="0"/>
        <v>0.45373421055349561</v>
      </c>
      <c r="M13" s="5">
        <f t="shared" si="1"/>
        <v>0.46077657053813476</v>
      </c>
      <c r="N13" s="5">
        <f t="shared" si="2"/>
        <v>0.46083053399745166</v>
      </c>
      <c r="O13" s="5">
        <f t="shared" si="3"/>
        <v>0.41144364233239311</v>
      </c>
      <c r="Q13" s="19">
        <f t="shared" si="4"/>
        <v>0.44669623935536878</v>
      </c>
      <c r="S13" s="4">
        <v>3803</v>
      </c>
      <c r="T13" s="19">
        <f t="shared" si="9"/>
        <v>0.61861504252247312</v>
      </c>
    </row>
    <row r="14" spans="1:20">
      <c r="A14" s="6">
        <v>10</v>
      </c>
      <c r="B14" s="7">
        <v>4752</v>
      </c>
      <c r="C14" s="7">
        <v>11354</v>
      </c>
      <c r="D14" s="7">
        <v>9291</v>
      </c>
      <c r="E14" s="7">
        <v>9279</v>
      </c>
      <c r="G14" s="4">
        <f t="shared" si="5"/>
        <v>48683</v>
      </c>
      <c r="H14" s="5">
        <f t="shared" si="6"/>
        <v>97698</v>
      </c>
      <c r="I14" s="5">
        <f t="shared" si="7"/>
        <v>88858</v>
      </c>
      <c r="J14" s="5">
        <f t="shared" si="8"/>
        <v>60916</v>
      </c>
      <c r="L14" s="4">
        <f t="shared" si="0"/>
        <v>0.50281447206701024</v>
      </c>
      <c r="M14" s="5">
        <f t="shared" si="1"/>
        <v>0.52136743014493991</v>
      </c>
      <c r="N14" s="5">
        <f t="shared" si="2"/>
        <v>0.51464149194949615</v>
      </c>
      <c r="O14" s="5">
        <f t="shared" si="3"/>
        <v>0.48537871906423802</v>
      </c>
      <c r="Q14" s="19">
        <f t="shared" si="4"/>
        <v>0.50605052830642105</v>
      </c>
      <c r="S14" s="4">
        <v>2752</v>
      </c>
      <c r="T14" s="19">
        <f t="shared" si="9"/>
        <v>0.64761673920603635</v>
      </c>
    </row>
    <row r="15" spans="1:20">
      <c r="A15" s="4">
        <v>11</v>
      </c>
      <c r="B15" s="5">
        <v>4860</v>
      </c>
      <c r="C15" s="5">
        <v>9971</v>
      </c>
      <c r="D15" s="5">
        <v>10796</v>
      </c>
      <c r="E15" s="5">
        <v>4892</v>
      </c>
      <c r="G15" s="4">
        <f t="shared" si="5"/>
        <v>53543</v>
      </c>
      <c r="H15" s="5">
        <f t="shared" si="6"/>
        <v>107669</v>
      </c>
      <c r="I15" s="5">
        <f t="shared" si="7"/>
        <v>99654</v>
      </c>
      <c r="J15" s="5">
        <f t="shared" si="8"/>
        <v>65808</v>
      </c>
      <c r="L15" s="4">
        <f t="shared" si="0"/>
        <v>0.55301019406946839</v>
      </c>
      <c r="M15" s="5">
        <f t="shared" si="1"/>
        <v>0.57457788118769615</v>
      </c>
      <c r="N15" s="5">
        <f t="shared" si="2"/>
        <v>0.57716900266419557</v>
      </c>
      <c r="O15" s="5">
        <f t="shared" si="3"/>
        <v>0.52435817755892333</v>
      </c>
      <c r="Q15" s="19">
        <f t="shared" si="4"/>
        <v>0.55727881387007083</v>
      </c>
      <c r="S15" s="4">
        <v>3860</v>
      </c>
      <c r="T15" s="19">
        <f t="shared" si="9"/>
        <v>0.68829499109504588</v>
      </c>
    </row>
    <row r="16" spans="1:20">
      <c r="A16" s="4">
        <v>12</v>
      </c>
      <c r="B16" s="5">
        <v>4085</v>
      </c>
      <c r="C16" s="5">
        <v>9499</v>
      </c>
      <c r="D16" s="5">
        <v>11518</v>
      </c>
      <c r="E16" s="5">
        <v>8404</v>
      </c>
      <c r="G16" s="4">
        <f t="shared" si="5"/>
        <v>57628</v>
      </c>
      <c r="H16" s="5">
        <f t="shared" si="6"/>
        <v>117168</v>
      </c>
      <c r="I16" s="5">
        <f t="shared" si="7"/>
        <v>111172</v>
      </c>
      <c r="J16" s="5">
        <f t="shared" si="8"/>
        <v>74212</v>
      </c>
      <c r="L16" s="4">
        <f t="shared" si="0"/>
        <v>0.59520145422997073</v>
      </c>
      <c r="M16" s="5">
        <f t="shared" si="1"/>
        <v>0.62526949431126855</v>
      </c>
      <c r="N16" s="5">
        <f t="shared" si="2"/>
        <v>0.64387814201320515</v>
      </c>
      <c r="O16" s="5">
        <f t="shared" si="3"/>
        <v>0.59132125384456025</v>
      </c>
      <c r="Q16" s="19">
        <f t="shared" si="4"/>
        <v>0.61391758609975122</v>
      </c>
      <c r="S16" s="4">
        <v>3085</v>
      </c>
      <c r="T16" s="19">
        <f t="shared" si="9"/>
        <v>0.72080597738457808</v>
      </c>
    </row>
    <row r="17" spans="1:20">
      <c r="A17" s="4">
        <v>13</v>
      </c>
      <c r="B17" s="5">
        <v>5584</v>
      </c>
      <c r="C17" s="5">
        <v>9741</v>
      </c>
      <c r="D17" s="5">
        <v>8986</v>
      </c>
      <c r="E17" s="5">
        <v>5467</v>
      </c>
      <c r="G17" s="4">
        <f t="shared" si="5"/>
        <v>63212</v>
      </c>
      <c r="H17" s="5">
        <f t="shared" si="6"/>
        <v>126909</v>
      </c>
      <c r="I17" s="5">
        <f t="shared" si="7"/>
        <v>120158</v>
      </c>
      <c r="J17" s="5">
        <f t="shared" si="8"/>
        <v>79679</v>
      </c>
      <c r="L17" s="4">
        <f t="shared" si="0"/>
        <v>0.65287489284349465</v>
      </c>
      <c r="M17" s="5">
        <f t="shared" si="1"/>
        <v>0.67725254552052427</v>
      </c>
      <c r="N17" s="5">
        <f t="shared" si="2"/>
        <v>0.69592262249507708</v>
      </c>
      <c r="O17" s="5">
        <f t="shared" si="3"/>
        <v>0.63488231263246797</v>
      </c>
      <c r="Q17" s="19">
        <f t="shared" si="4"/>
        <v>0.66523309337289105</v>
      </c>
      <c r="S17" s="4">
        <v>4584</v>
      </c>
      <c r="T17" s="19">
        <f t="shared" si="9"/>
        <v>0.76911403610458318</v>
      </c>
    </row>
    <row r="18" spans="1:20">
      <c r="A18" s="4">
        <v>14</v>
      </c>
      <c r="B18" s="5">
        <v>6192</v>
      </c>
      <c r="C18" s="5">
        <v>7914</v>
      </c>
      <c r="D18" s="5">
        <v>6589</v>
      </c>
      <c r="E18" s="5">
        <v>8832</v>
      </c>
      <c r="G18" s="4">
        <f t="shared" si="5"/>
        <v>69404</v>
      </c>
      <c r="H18" s="5">
        <f t="shared" si="6"/>
        <v>134823</v>
      </c>
      <c r="I18" s="5">
        <f t="shared" si="7"/>
        <v>126747</v>
      </c>
      <c r="J18" s="5">
        <f t="shared" si="8"/>
        <v>88511</v>
      </c>
      <c r="L18" s="4">
        <f t="shared" si="0"/>
        <v>0.71682796087625622</v>
      </c>
      <c r="M18" s="5">
        <f t="shared" si="1"/>
        <v>0.71948577283497339</v>
      </c>
      <c r="N18" s="5">
        <f t="shared" si="2"/>
        <v>0.73408432758021547</v>
      </c>
      <c r="O18" s="5">
        <f t="shared" si="3"/>
        <v>0.70525569313636438</v>
      </c>
      <c r="Q18" s="19">
        <f t="shared" si="4"/>
        <v>0.71891343860695245</v>
      </c>
      <c r="S18" s="4">
        <v>5192</v>
      </c>
      <c r="T18" s="19">
        <f t="shared" si="9"/>
        <v>0.82382944641746847</v>
      </c>
    </row>
    <row r="19" spans="1:20">
      <c r="A19" s="6">
        <v>15</v>
      </c>
      <c r="B19" s="7">
        <v>2384</v>
      </c>
      <c r="C19" s="7">
        <v>7315</v>
      </c>
      <c r="D19" s="7">
        <v>5992</v>
      </c>
      <c r="E19" s="7">
        <v>6535</v>
      </c>
      <c r="G19" s="4">
        <f t="shared" si="5"/>
        <v>71788</v>
      </c>
      <c r="H19" s="5">
        <f t="shared" si="6"/>
        <v>142138</v>
      </c>
      <c r="I19" s="5">
        <f t="shared" si="7"/>
        <v>132739</v>
      </c>
      <c r="J19" s="5">
        <f t="shared" si="8"/>
        <v>95046</v>
      </c>
      <c r="L19" s="4">
        <f t="shared" si="0"/>
        <v>0.74145071833589815</v>
      </c>
      <c r="M19" s="5">
        <f t="shared" si="1"/>
        <v>0.75852242406130599</v>
      </c>
      <c r="N19" s="5">
        <f t="shared" si="2"/>
        <v>0.76878837020734392</v>
      </c>
      <c r="O19" s="5">
        <f t="shared" si="3"/>
        <v>0.75732657646890089</v>
      </c>
      <c r="Q19" s="19">
        <f t="shared" si="4"/>
        <v>0.75652202226836218</v>
      </c>
      <c r="S19" s="4">
        <v>1384</v>
      </c>
      <c r="T19" s="19">
        <f t="shared" si="9"/>
        <v>0.8384146020170512</v>
      </c>
    </row>
    <row r="20" spans="1:20">
      <c r="A20" s="4">
        <v>16</v>
      </c>
      <c r="B20" s="5">
        <v>3590</v>
      </c>
      <c r="C20" s="5">
        <v>7286</v>
      </c>
      <c r="D20" s="5">
        <v>8379</v>
      </c>
      <c r="E20" s="5">
        <v>7281</v>
      </c>
      <c r="G20" s="4">
        <f t="shared" si="5"/>
        <v>75378</v>
      </c>
      <c r="H20" s="5">
        <f t="shared" si="6"/>
        <v>149424</v>
      </c>
      <c r="I20" s="5">
        <f t="shared" si="7"/>
        <v>141118</v>
      </c>
      <c r="J20" s="5">
        <f t="shared" si="8"/>
        <v>102327</v>
      </c>
      <c r="L20" s="4">
        <f t="shared" si="0"/>
        <v>0.77852945125540951</v>
      </c>
      <c r="M20" s="5">
        <f t="shared" si="1"/>
        <v>0.79740431617819707</v>
      </c>
      <c r="N20" s="5">
        <f t="shared" si="2"/>
        <v>0.81731727093710183</v>
      </c>
      <c r="O20" s="5">
        <f t="shared" si="3"/>
        <v>0.81534158818186164</v>
      </c>
      <c r="Q20" s="19">
        <f t="shared" si="4"/>
        <v>0.80214815663814243</v>
      </c>
      <c r="S20" s="4">
        <v>1590</v>
      </c>
      <c r="T20" s="19">
        <f t="shared" si="9"/>
        <v>0.85517066950501108</v>
      </c>
    </row>
    <row r="21" spans="1:20">
      <c r="A21" s="4">
        <v>17</v>
      </c>
      <c r="B21" s="5">
        <v>3978</v>
      </c>
      <c r="C21" s="5">
        <v>8851</v>
      </c>
      <c r="D21" s="5">
        <v>6764</v>
      </c>
      <c r="E21" s="5">
        <v>2471</v>
      </c>
      <c r="G21" s="4">
        <f t="shared" si="5"/>
        <v>79356</v>
      </c>
      <c r="H21" s="5">
        <f t="shared" si="6"/>
        <v>158275</v>
      </c>
      <c r="I21" s="5">
        <f t="shared" si="7"/>
        <v>147882</v>
      </c>
      <c r="J21" s="5">
        <f t="shared" si="8"/>
        <v>104798</v>
      </c>
      <c r="L21" s="4">
        <f t="shared" si="0"/>
        <v>0.81961557926482886</v>
      </c>
      <c r="M21" s="5">
        <f t="shared" si="1"/>
        <v>0.84463786368390714</v>
      </c>
      <c r="N21" s="5">
        <f t="shared" si="2"/>
        <v>0.85649252866906056</v>
      </c>
      <c r="O21" s="5">
        <f t="shared" si="3"/>
        <v>0.83503051744195311</v>
      </c>
      <c r="Q21" s="19">
        <f t="shared" si="4"/>
        <v>0.83894412226493742</v>
      </c>
      <c r="S21" s="4">
        <v>1978</v>
      </c>
      <c r="T21" s="19">
        <f t="shared" si="9"/>
        <v>0.87601563899632218</v>
      </c>
    </row>
    <row r="22" spans="1:20">
      <c r="A22" s="4">
        <v>18</v>
      </c>
      <c r="B22" s="5">
        <v>1715</v>
      </c>
      <c r="C22" s="5">
        <v>3816</v>
      </c>
      <c r="D22" s="5">
        <v>6687</v>
      </c>
      <c r="E22" s="5">
        <v>6279</v>
      </c>
      <c r="G22" s="4">
        <f t="shared" si="5"/>
        <v>81071</v>
      </c>
      <c r="H22" s="5">
        <f t="shared" si="6"/>
        <v>162091</v>
      </c>
      <c r="I22" s="5">
        <f t="shared" si="7"/>
        <v>154569</v>
      </c>
      <c r="J22" s="5">
        <f t="shared" si="8"/>
        <v>111077</v>
      </c>
      <c r="L22" s="4">
        <f t="shared" si="0"/>
        <v>0.83732867869573746</v>
      </c>
      <c r="M22" s="5">
        <f t="shared" si="1"/>
        <v>0.86500202787798575</v>
      </c>
      <c r="N22" s="5">
        <f t="shared" si="2"/>
        <v>0.89522182323641841</v>
      </c>
      <c r="O22" s="5">
        <f t="shared" si="3"/>
        <v>0.88506159264394191</v>
      </c>
      <c r="Q22" s="19">
        <f t="shared" si="4"/>
        <v>0.87065353061352091</v>
      </c>
      <c r="S22" s="4">
        <v>2715</v>
      </c>
      <c r="T22" s="19">
        <f t="shared" si="9"/>
        <v>0.90462741461255558</v>
      </c>
    </row>
    <row r="23" spans="1:20">
      <c r="A23" s="4">
        <v>19</v>
      </c>
      <c r="B23" s="5">
        <v>3554</v>
      </c>
      <c r="C23" s="5">
        <v>7166</v>
      </c>
      <c r="D23" s="5">
        <v>4986</v>
      </c>
      <c r="E23" s="5">
        <v>5769</v>
      </c>
      <c r="G23" s="4">
        <f t="shared" si="5"/>
        <v>84625</v>
      </c>
      <c r="H23" s="5">
        <f t="shared" si="6"/>
        <v>169257</v>
      </c>
      <c r="I23" s="5">
        <f t="shared" si="7"/>
        <v>159555</v>
      </c>
      <c r="J23" s="5">
        <f t="shared" si="8"/>
        <v>116846</v>
      </c>
      <c r="L23" s="4">
        <f t="shared" si="0"/>
        <v>0.87403559145226761</v>
      </c>
      <c r="M23" s="5">
        <f t="shared" si="1"/>
        <v>0.90324353747305053</v>
      </c>
      <c r="N23" s="5">
        <f t="shared" si="2"/>
        <v>0.92409938607668252</v>
      </c>
      <c r="O23" s="5">
        <f t="shared" si="3"/>
        <v>0.93102898758585517</v>
      </c>
      <c r="Q23" s="19">
        <f t="shared" si="4"/>
        <v>0.90810187564696399</v>
      </c>
      <c r="S23" s="4">
        <v>1554</v>
      </c>
      <c r="T23" s="19">
        <f t="shared" si="9"/>
        <v>0.92100409944041073</v>
      </c>
    </row>
    <row r="24" spans="1:20">
      <c r="A24" s="6">
        <v>20</v>
      </c>
      <c r="B24" s="7">
        <v>731</v>
      </c>
      <c r="C24" s="7">
        <v>5304</v>
      </c>
      <c r="D24" s="7">
        <v>3354</v>
      </c>
      <c r="E24" s="7">
        <v>4589</v>
      </c>
      <c r="G24" s="4">
        <f t="shared" si="5"/>
        <v>85356</v>
      </c>
      <c r="H24" s="5">
        <f t="shared" si="6"/>
        <v>174561</v>
      </c>
      <c r="I24" s="5">
        <f t="shared" si="7"/>
        <v>162909</v>
      </c>
      <c r="J24" s="5">
        <f t="shared" si="8"/>
        <v>121435</v>
      </c>
      <c r="L24" s="4">
        <f t="shared" si="0"/>
        <v>0.88158560642835748</v>
      </c>
      <c r="M24" s="5">
        <f t="shared" si="1"/>
        <v>0.93154844493777611</v>
      </c>
      <c r="N24" s="5">
        <f t="shared" si="2"/>
        <v>0.94352484651917068</v>
      </c>
      <c r="O24" s="5">
        <f t="shared" si="3"/>
        <v>0.96759414192602511</v>
      </c>
      <c r="Q24" s="19">
        <f t="shared" si="4"/>
        <v>0.93106325995283234</v>
      </c>
      <c r="S24" s="4">
        <v>1031</v>
      </c>
      <c r="T24" s="19">
        <f t="shared" si="9"/>
        <v>0.93186919728952178</v>
      </c>
    </row>
    <row r="25" spans="1:20">
      <c r="A25" s="4">
        <v>21</v>
      </c>
      <c r="B25" s="5">
        <v>3905</v>
      </c>
      <c r="C25" s="5">
        <v>5402</v>
      </c>
      <c r="D25" s="5">
        <v>909</v>
      </c>
      <c r="E25" s="5">
        <v>892</v>
      </c>
      <c r="G25" s="4">
        <f t="shared" si="5"/>
        <v>89261</v>
      </c>
      <c r="H25" s="5">
        <f t="shared" si="6"/>
        <v>179963</v>
      </c>
      <c r="I25" s="5">
        <f t="shared" si="7"/>
        <v>163818</v>
      </c>
      <c r="J25" s="5">
        <f t="shared" si="8"/>
        <v>122327</v>
      </c>
      <c r="L25" s="4">
        <f t="shared" si="0"/>
        <v>0.92191776577395401</v>
      </c>
      <c r="M25" s="5">
        <f t="shared" si="1"/>
        <v>0.9603763314619933</v>
      </c>
      <c r="N25" s="5">
        <f t="shared" si="2"/>
        <v>0.94878952855322596</v>
      </c>
      <c r="O25" s="5">
        <f t="shared" si="3"/>
        <v>0.97470159838090231</v>
      </c>
      <c r="Q25" s="19">
        <f t="shared" si="4"/>
        <v>0.95144630604251879</v>
      </c>
      <c r="S25" s="4">
        <v>2905</v>
      </c>
      <c r="T25" s="19">
        <f t="shared" si="9"/>
        <v>0.9624832702785302</v>
      </c>
    </row>
    <row r="26" spans="1:20">
      <c r="A26" s="4">
        <v>22</v>
      </c>
      <c r="B26" s="5">
        <v>2221</v>
      </c>
      <c r="C26" s="5">
        <v>949</v>
      </c>
      <c r="D26" s="5">
        <v>3360</v>
      </c>
      <c r="E26" s="5">
        <v>164</v>
      </c>
      <c r="G26" s="4">
        <f t="shared" si="5"/>
        <v>91482</v>
      </c>
      <c r="H26" s="5">
        <f t="shared" si="6"/>
        <v>180912</v>
      </c>
      <c r="I26" s="5">
        <f t="shared" si="7"/>
        <v>167178</v>
      </c>
      <c r="J26" s="5">
        <f t="shared" si="8"/>
        <v>122491</v>
      </c>
      <c r="L26" s="4">
        <f t="shared" si="0"/>
        <v>0.94485700416232021</v>
      </c>
      <c r="M26" s="5">
        <f t="shared" si="1"/>
        <v>0.96544068990543686</v>
      </c>
      <c r="N26" s="5">
        <f t="shared" si="2"/>
        <v>0.96824973937217651</v>
      </c>
      <c r="O26" s="5">
        <f t="shared" si="3"/>
        <v>0.97600835046453438</v>
      </c>
      <c r="Q26" s="19">
        <f t="shared" si="4"/>
        <v>0.96363894597611699</v>
      </c>
      <c r="S26" s="4">
        <v>1221</v>
      </c>
      <c r="T26" s="19">
        <f t="shared" si="9"/>
        <v>0.97535066550041638</v>
      </c>
    </row>
    <row r="27" spans="1:20">
      <c r="A27" s="4">
        <v>23</v>
      </c>
      <c r="B27" s="5">
        <v>2110</v>
      </c>
      <c r="C27" s="5">
        <v>2815</v>
      </c>
      <c r="D27" s="5">
        <v>4798</v>
      </c>
      <c r="E27" s="5">
        <v>2558</v>
      </c>
      <c r="G27" s="4">
        <f t="shared" si="5"/>
        <v>93592</v>
      </c>
      <c r="H27" s="5">
        <f t="shared" si="6"/>
        <v>183727</v>
      </c>
      <c r="I27" s="5">
        <f t="shared" si="7"/>
        <v>171976</v>
      </c>
      <c r="J27" s="5">
        <f t="shared" si="8"/>
        <v>125049</v>
      </c>
      <c r="L27" s="4">
        <f t="shared" si="0"/>
        <v>0.96664979704816101</v>
      </c>
      <c r="M27" s="5">
        <f t="shared" si="1"/>
        <v>0.98046299656328051</v>
      </c>
      <c r="N27" s="5">
        <f t="shared" si="2"/>
        <v>0.99603845708328509</v>
      </c>
      <c r="O27" s="5">
        <f t="shared" si="3"/>
        <v>0.99639049576899175</v>
      </c>
      <c r="Q27" s="19">
        <f t="shared" si="4"/>
        <v>0.98488543661592964</v>
      </c>
      <c r="S27" s="4">
        <v>1110</v>
      </c>
      <c r="T27" s="19">
        <f t="shared" si="9"/>
        <v>0.98704829752031287</v>
      </c>
    </row>
    <row r="28" spans="1:20">
      <c r="A28" s="6">
        <v>24</v>
      </c>
      <c r="B28" s="7">
        <v>3229</v>
      </c>
      <c r="C28" s="7">
        <v>3661</v>
      </c>
      <c r="D28" s="7">
        <v>684</v>
      </c>
      <c r="E28" s="7">
        <v>453</v>
      </c>
      <c r="G28" s="6">
        <f t="shared" si="5"/>
        <v>96821</v>
      </c>
      <c r="H28" s="7">
        <f t="shared" si="6"/>
        <v>187388</v>
      </c>
      <c r="I28" s="7">
        <f t="shared" si="7"/>
        <v>172660</v>
      </c>
      <c r="J28" s="7">
        <f t="shared" si="8"/>
        <v>125502</v>
      </c>
      <c r="L28" s="6">
        <f t="shared" si="0"/>
        <v>1</v>
      </c>
      <c r="M28" s="7">
        <f t="shared" si="1"/>
        <v>1</v>
      </c>
      <c r="N28" s="7">
        <f t="shared" si="2"/>
        <v>1</v>
      </c>
      <c r="O28" s="7">
        <f t="shared" si="3"/>
        <v>1</v>
      </c>
      <c r="Q28" s="20">
        <f t="shared" si="4"/>
        <v>1</v>
      </c>
      <c r="S28" s="6">
        <v>1229</v>
      </c>
      <c r="T28" s="20">
        <f t="shared" si="9"/>
        <v>1</v>
      </c>
    </row>
    <row r="30" spans="1:20">
      <c r="F30" s="11" t="s">
        <v>10</v>
      </c>
      <c r="G30" s="12">
        <f>G28</f>
        <v>96821</v>
      </c>
      <c r="H30" s="12">
        <f>H28</f>
        <v>187388</v>
      </c>
      <c r="I30" s="12">
        <f>I28</f>
        <v>172660</v>
      </c>
      <c r="J30" s="12">
        <f>J28</f>
        <v>125502</v>
      </c>
      <c r="R30" t="s">
        <v>10</v>
      </c>
      <c r="S30">
        <f>SUM(S5:S28)</f>
        <v>94891</v>
      </c>
    </row>
  </sheetData>
  <mergeCells count="3">
    <mergeCell ref="B3:E3"/>
    <mergeCell ref="G3:J3"/>
    <mergeCell ref="L3:O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topLeftCell="A10" workbookViewId="0">
      <selection activeCell="B30" sqref="B30"/>
    </sheetView>
  </sheetViews>
  <sheetFormatPr baseColWidth="10" defaultRowHeight="12.75"/>
  <cols>
    <col min="1" max="1" width="13.42578125" customWidth="1"/>
    <col min="2" max="2" width="19.5703125" customWidth="1"/>
    <col min="3" max="3" width="18.140625" customWidth="1"/>
    <col min="4" max="4" width="19.5703125" customWidth="1"/>
    <col min="5" max="5" width="18.140625" customWidth="1"/>
    <col min="6" max="6" width="19.5703125" customWidth="1"/>
    <col min="7" max="7" width="18.140625" customWidth="1"/>
    <col min="8" max="8" width="19.5703125" customWidth="1"/>
    <col min="9" max="9" width="18.140625" customWidth="1"/>
  </cols>
  <sheetData>
    <row r="1" spans="1:11">
      <c r="A1" s="10" t="s">
        <v>24</v>
      </c>
    </row>
    <row r="3" spans="1:11" ht="16.5" customHeight="1"/>
    <row r="4" spans="1:11" ht="42" customHeight="1">
      <c r="A4" s="22" t="s">
        <v>11</v>
      </c>
      <c r="B4" s="21" t="s">
        <v>14</v>
      </c>
      <c r="C4" s="21" t="s">
        <v>15</v>
      </c>
      <c r="D4" s="21" t="s">
        <v>16</v>
      </c>
      <c r="E4" s="21" t="s">
        <v>18</v>
      </c>
      <c r="F4" s="21" t="s">
        <v>17</v>
      </c>
      <c r="G4" s="21" t="s">
        <v>19</v>
      </c>
      <c r="H4" s="21" t="s">
        <v>20</v>
      </c>
      <c r="I4" s="21" t="s">
        <v>21</v>
      </c>
    </row>
    <row r="5" spans="1:11">
      <c r="A5" s="27">
        <v>0.11340808488220946</v>
      </c>
      <c r="B5" s="23">
        <v>10000</v>
      </c>
      <c r="C5" s="24">
        <f>B5</f>
        <v>10000</v>
      </c>
      <c r="D5" s="23">
        <v>10000</v>
      </c>
      <c r="E5" s="24">
        <f>D5</f>
        <v>10000</v>
      </c>
      <c r="F5" s="23">
        <v>10000</v>
      </c>
      <c r="G5" s="24">
        <f>F5</f>
        <v>10000</v>
      </c>
      <c r="H5" s="23">
        <v>10000</v>
      </c>
      <c r="I5" s="29">
        <f>H5</f>
        <v>10000</v>
      </c>
      <c r="K5" t="s">
        <v>22</v>
      </c>
    </row>
    <row r="6" spans="1:11">
      <c r="A6" s="27">
        <v>0.14352548816744468</v>
      </c>
      <c r="B6" s="23">
        <f>$B$30*A6</f>
        <v>12655.666332476776</v>
      </c>
      <c r="C6" s="24">
        <f t="shared" ref="C6:C28" si="0">B6-B5</f>
        <v>2655.666332476776</v>
      </c>
      <c r="D6" s="23">
        <v>15000</v>
      </c>
      <c r="E6" s="24">
        <f>D6-D5</f>
        <v>5000</v>
      </c>
      <c r="F6" s="23">
        <v>15000</v>
      </c>
      <c r="G6" s="24">
        <f>F6-F5</f>
        <v>5000</v>
      </c>
      <c r="H6" s="23">
        <v>15000</v>
      </c>
      <c r="I6" s="29">
        <f t="shared" ref="I6:I28" si="1">H6-H5</f>
        <v>5000</v>
      </c>
      <c r="K6" t="s">
        <v>23</v>
      </c>
    </row>
    <row r="7" spans="1:11">
      <c r="A7" s="27">
        <v>0.16687654110994804</v>
      </c>
      <c r="B7" s="23">
        <f t="shared" ref="B7:B28" si="2">$B$30*A7</f>
        <v>14714.695277966577</v>
      </c>
      <c r="C7" s="24">
        <f t="shared" si="0"/>
        <v>2059.0289454898011</v>
      </c>
      <c r="D7" s="23">
        <f>$D$30*A7</f>
        <v>17440.44314783247</v>
      </c>
      <c r="E7" s="24">
        <f t="shared" ref="E7:G28" si="3">D7-D6</f>
        <v>2440.4431478324695</v>
      </c>
      <c r="F7" s="23">
        <v>20000</v>
      </c>
      <c r="G7" s="24">
        <f t="shared" si="3"/>
        <v>5000</v>
      </c>
      <c r="H7" s="23">
        <v>20000</v>
      </c>
      <c r="I7" s="29">
        <f t="shared" si="1"/>
        <v>5000</v>
      </c>
    </row>
    <row r="8" spans="1:11">
      <c r="A8" s="27">
        <v>0.2097406076605795</v>
      </c>
      <c r="B8" s="23">
        <f t="shared" si="2"/>
        <v>18494.325856787473</v>
      </c>
      <c r="C8" s="24">
        <f t="shared" si="0"/>
        <v>3779.6305788208956</v>
      </c>
      <c r="D8" s="23">
        <f t="shared" ref="D8:D28" si="4">$D$30*A8</f>
        <v>21920.21190855153</v>
      </c>
      <c r="E8" s="24">
        <f t="shared" si="3"/>
        <v>4479.7687607190601</v>
      </c>
      <c r="F8" s="23">
        <f t="shared" ref="F8:F28" si="5">$F$30*$A8</f>
        <v>25137.218960259983</v>
      </c>
      <c r="G8" s="24">
        <f t="shared" si="3"/>
        <v>5137.2189602599829</v>
      </c>
      <c r="H8" s="23">
        <v>25000</v>
      </c>
      <c r="I8" s="29">
        <f t="shared" si="1"/>
        <v>5000</v>
      </c>
    </row>
    <row r="9" spans="1:11">
      <c r="A9" s="27">
        <v>0.25934006599991644</v>
      </c>
      <c r="B9" s="23">
        <f t="shared" si="2"/>
        <v>22867.863986000488</v>
      </c>
      <c r="C9" s="24">
        <f t="shared" si="0"/>
        <v>4373.5381292130151</v>
      </c>
      <c r="D9" s="23">
        <f t="shared" si="4"/>
        <v>27103.903562134848</v>
      </c>
      <c r="E9" s="24">
        <f t="shared" si="3"/>
        <v>5183.6916535833188</v>
      </c>
      <c r="F9" s="23">
        <f t="shared" si="5"/>
        <v>31081.668432838385</v>
      </c>
      <c r="G9" s="24">
        <f t="shared" si="3"/>
        <v>5944.4494725784025</v>
      </c>
      <c r="H9" s="23">
        <f t="shared" ref="H9:H28" si="6">$H$30*$A9</f>
        <v>30911.999933222647</v>
      </c>
      <c r="I9" s="29">
        <f t="shared" si="1"/>
        <v>5911.9999332226471</v>
      </c>
    </row>
    <row r="10" spans="1:11">
      <c r="A10" s="27">
        <v>0.29195476157935346</v>
      </c>
      <c r="B10" s="23">
        <f t="shared" si="2"/>
        <v>25743.734398000837</v>
      </c>
      <c r="C10" s="24">
        <f t="shared" si="0"/>
        <v>2875.8704120003495</v>
      </c>
      <c r="D10" s="23">
        <f t="shared" si="4"/>
        <v>30512.499762976917</v>
      </c>
      <c r="E10" s="24">
        <f t="shared" si="3"/>
        <v>3408.5962008420684</v>
      </c>
      <c r="F10" s="23">
        <f t="shared" si="5"/>
        <v>34990.509707053025</v>
      </c>
      <c r="G10" s="24">
        <f t="shared" si="3"/>
        <v>3908.8412742146393</v>
      </c>
      <c r="H10" s="23">
        <f t="shared" si="6"/>
        <v>34799.503638777962</v>
      </c>
      <c r="I10" s="29">
        <f t="shared" si="1"/>
        <v>3887.5037055553148</v>
      </c>
    </row>
    <row r="11" spans="1:11">
      <c r="A11" s="27">
        <v>0.33826388408722974</v>
      </c>
      <c r="B11" s="23">
        <f t="shared" si="2"/>
        <v>29827.140140719705</v>
      </c>
      <c r="C11" s="24">
        <f t="shared" si="0"/>
        <v>4083.4057427188673</v>
      </c>
      <c r="D11" s="23">
        <f t="shared" si="4"/>
        <v>35352.314951814617</v>
      </c>
      <c r="E11" s="24">
        <f t="shared" si="3"/>
        <v>4839.8151888376997</v>
      </c>
      <c r="F11" s="23">
        <f t="shared" si="5"/>
        <v>40540.615455873056</v>
      </c>
      <c r="G11" s="24">
        <f t="shared" si="3"/>
        <v>5550.1057488200313</v>
      </c>
      <c r="H11" s="23">
        <f t="shared" si="6"/>
        <v>40319.312490340184</v>
      </c>
      <c r="I11" s="29">
        <f t="shared" si="1"/>
        <v>5519.8088515622221</v>
      </c>
    </row>
    <row r="12" spans="1:11">
      <c r="A12" s="27">
        <v>0.38604482420085129</v>
      </c>
      <c r="B12" s="23">
        <f t="shared" si="2"/>
        <v>34040.326543016236</v>
      </c>
      <c r="C12" s="24">
        <f t="shared" si="0"/>
        <v>4213.186402296531</v>
      </c>
      <c r="D12" s="23">
        <f t="shared" si="4"/>
        <v>40345.951349470794</v>
      </c>
      <c r="E12" s="24">
        <f t="shared" si="3"/>
        <v>4993.636397656177</v>
      </c>
      <c r="F12" s="23">
        <f t="shared" si="5"/>
        <v>46267.117191325575</v>
      </c>
      <c r="G12" s="24">
        <f t="shared" si="3"/>
        <v>5726.5017354525189</v>
      </c>
      <c r="H12" s="23">
        <f t="shared" si="6"/>
        <v>46014.554418758838</v>
      </c>
      <c r="I12" s="29">
        <f t="shared" si="1"/>
        <v>5695.2419284186544</v>
      </c>
    </row>
    <row r="13" spans="1:11">
      <c r="A13" s="27">
        <v>0.44669623935536878</v>
      </c>
      <c r="B13" s="23">
        <f t="shared" si="2"/>
        <v>39388.394559287968</v>
      </c>
      <c r="C13" s="24">
        <f t="shared" si="0"/>
        <v>5348.0680162717326</v>
      </c>
      <c r="D13" s="23">
        <f t="shared" si="4"/>
        <v>46684.694655164167</v>
      </c>
      <c r="E13" s="24">
        <f t="shared" si="3"/>
        <v>6338.7433056933733</v>
      </c>
      <c r="F13" s="23">
        <f t="shared" si="5"/>
        <v>53536.13352532986</v>
      </c>
      <c r="G13" s="24">
        <f t="shared" si="3"/>
        <v>7269.0163340042855</v>
      </c>
      <c r="H13" s="23">
        <f t="shared" si="6"/>
        <v>53243.89067259826</v>
      </c>
      <c r="I13" s="29">
        <f t="shared" si="1"/>
        <v>7229.3362538394213</v>
      </c>
    </row>
    <row r="14" spans="1:11">
      <c r="A14" s="27">
        <v>0.50605052830642105</v>
      </c>
      <c r="B14" s="23">
        <f t="shared" si="2"/>
        <v>44622.085703327677</v>
      </c>
      <c r="C14" s="24">
        <f t="shared" si="0"/>
        <v>5233.6911440397089</v>
      </c>
      <c r="D14" s="23">
        <f t="shared" si="4"/>
        <v>52887.873934562223</v>
      </c>
      <c r="E14" s="24">
        <f t="shared" si="3"/>
        <v>6203.1792793980567</v>
      </c>
      <c r="F14" s="23">
        <f t="shared" si="5"/>
        <v>60649.690476626711</v>
      </c>
      <c r="G14" s="24">
        <f t="shared" si="3"/>
        <v>7113.5569512968505</v>
      </c>
      <c r="H14" s="23">
        <f t="shared" si="6"/>
        <v>60318.616164848259</v>
      </c>
      <c r="I14" s="29">
        <f t="shared" si="1"/>
        <v>7074.7254922499997</v>
      </c>
    </row>
    <row r="15" spans="1:11">
      <c r="A15" s="27">
        <v>0.55727881387007083</v>
      </c>
      <c r="B15" s="23">
        <f t="shared" si="2"/>
        <v>49139.249150436204</v>
      </c>
      <c r="C15" s="24">
        <f t="shared" si="0"/>
        <v>4517.1634471085272</v>
      </c>
      <c r="D15" s="23">
        <f t="shared" si="4"/>
        <v>58241.796037640255</v>
      </c>
      <c r="E15" s="24">
        <f t="shared" si="3"/>
        <v>5353.9221030780318</v>
      </c>
      <c r="F15" s="23">
        <f t="shared" si="5"/>
        <v>66789.35339424407</v>
      </c>
      <c r="G15" s="24">
        <f t="shared" si="3"/>
        <v>6139.6629176173592</v>
      </c>
      <c r="H15" s="23">
        <f t="shared" si="6"/>
        <v>66424.763912659662</v>
      </c>
      <c r="I15" s="29">
        <f t="shared" si="1"/>
        <v>6106.147747811403</v>
      </c>
    </row>
    <row r="16" spans="1:11">
      <c r="A16" s="27">
        <v>0.61391758609975122</v>
      </c>
      <c r="B16" s="23">
        <f t="shared" si="2"/>
        <v>54133.493810198146</v>
      </c>
      <c r="C16" s="24">
        <f t="shared" si="0"/>
        <v>4994.2446597619419</v>
      </c>
      <c r="D16" s="23">
        <f t="shared" si="4"/>
        <v>64161.173803170219</v>
      </c>
      <c r="E16" s="24">
        <f t="shared" si="3"/>
        <v>5919.3777655299637</v>
      </c>
      <c r="F16" s="23">
        <f t="shared" si="5"/>
        <v>73577.458163549352</v>
      </c>
      <c r="G16" s="24">
        <f t="shared" si="3"/>
        <v>6788.1047693052824</v>
      </c>
      <c r="H16" s="23">
        <f t="shared" si="6"/>
        <v>73175.813800116157</v>
      </c>
      <c r="I16" s="29">
        <f t="shared" si="1"/>
        <v>6751.0498874564946</v>
      </c>
    </row>
    <row r="17" spans="1:9">
      <c r="A17" s="27">
        <v>0.66523309337289105</v>
      </c>
      <c r="B17" s="23">
        <f t="shared" si="2"/>
        <v>58658.348217751038</v>
      </c>
      <c r="C17" s="24">
        <f t="shared" si="0"/>
        <v>4524.8544075528916</v>
      </c>
      <c r="D17" s="23">
        <f t="shared" si="4"/>
        <v>69524.211539011856</v>
      </c>
      <c r="E17" s="24">
        <f t="shared" si="3"/>
        <v>5363.0377358416372</v>
      </c>
      <c r="F17" s="23">
        <f t="shared" si="5"/>
        <v>79727.574522843992</v>
      </c>
      <c r="G17" s="24">
        <f t="shared" si="3"/>
        <v>6150.1163592946396</v>
      </c>
      <c r="H17" s="23">
        <f t="shared" si="6"/>
        <v>79292.357926395111</v>
      </c>
      <c r="I17" s="29">
        <f t="shared" si="1"/>
        <v>6116.5441262789536</v>
      </c>
    </row>
    <row r="18" spans="1:9">
      <c r="A18" s="27">
        <v>0.71891343860695245</v>
      </c>
      <c r="B18" s="23">
        <f t="shared" si="2"/>
        <v>63391.727261213076</v>
      </c>
      <c r="C18" s="24">
        <f t="shared" si="0"/>
        <v>4733.3790434620387</v>
      </c>
      <c r="D18" s="23">
        <f t="shared" si="4"/>
        <v>75134.40098195961</v>
      </c>
      <c r="E18" s="24">
        <f t="shared" si="3"/>
        <v>5610.1894429477543</v>
      </c>
      <c r="F18" s="23">
        <f t="shared" si="5"/>
        <v>86161.11453715837</v>
      </c>
      <c r="G18" s="24">
        <f t="shared" si="3"/>
        <v>6433.5400143143779</v>
      </c>
      <c r="H18" s="23">
        <f t="shared" si="6"/>
        <v>85690.77855566729</v>
      </c>
      <c r="I18" s="29">
        <f t="shared" si="1"/>
        <v>6398.4206292721792</v>
      </c>
    </row>
    <row r="19" spans="1:9">
      <c r="A19" s="27">
        <v>0.75652202226836218</v>
      </c>
      <c r="B19" s="23">
        <f t="shared" si="2"/>
        <v>66707.944416319049</v>
      </c>
      <c r="C19" s="24">
        <f t="shared" si="0"/>
        <v>3316.2171551059728</v>
      </c>
      <c r="D19" s="23">
        <f t="shared" si="4"/>
        <v>79064.913688267232</v>
      </c>
      <c r="E19" s="24">
        <f t="shared" si="3"/>
        <v>3930.5127063076216</v>
      </c>
      <c r="F19" s="23">
        <f t="shared" si="5"/>
        <v>90668.468705846579</v>
      </c>
      <c r="G19" s="24">
        <f t="shared" si="3"/>
        <v>4507.354168688209</v>
      </c>
      <c r="H19" s="23">
        <f t="shared" si="6"/>
        <v>90173.527995665005</v>
      </c>
      <c r="I19" s="29">
        <f t="shared" si="1"/>
        <v>4482.7494399977149</v>
      </c>
    </row>
    <row r="20" spans="1:9">
      <c r="A20" s="27">
        <v>0.80214815663814243</v>
      </c>
      <c r="B20" s="23">
        <f t="shared" si="2"/>
        <v>70731.126221846367</v>
      </c>
      <c r="C20" s="24">
        <f t="shared" si="0"/>
        <v>4023.1818055273179</v>
      </c>
      <c r="D20" s="23">
        <f t="shared" si="4"/>
        <v>83833.34906713356</v>
      </c>
      <c r="E20" s="24">
        <f t="shared" si="3"/>
        <v>4768.4353788663284</v>
      </c>
      <c r="F20" s="23">
        <f t="shared" si="5"/>
        <v>96136.718954360433</v>
      </c>
      <c r="G20" s="24">
        <f t="shared" si="3"/>
        <v>5468.2502485138539</v>
      </c>
      <c r="H20" s="23">
        <f t="shared" si="6"/>
        <v>95611.928179431095</v>
      </c>
      <c r="I20" s="29">
        <f t="shared" si="1"/>
        <v>5438.4001837660908</v>
      </c>
    </row>
    <row r="21" spans="1:9">
      <c r="A21" s="27">
        <v>0.83894412226493742</v>
      </c>
      <c r="B21" s="23">
        <f t="shared" si="2"/>
        <v>73975.68904688771</v>
      </c>
      <c r="C21" s="24">
        <f t="shared" si="0"/>
        <v>3244.5628250413429</v>
      </c>
      <c r="D21" s="23">
        <f t="shared" si="4"/>
        <v>87678.934206394697</v>
      </c>
      <c r="E21" s="24">
        <f t="shared" si="3"/>
        <v>3845.5851392611366</v>
      </c>
      <c r="F21" s="23">
        <f t="shared" si="5"/>
        <v>100546.68159884641</v>
      </c>
      <c r="G21" s="24">
        <f t="shared" si="3"/>
        <v>4409.962644485975</v>
      </c>
      <c r="H21" s="23">
        <f t="shared" si="6"/>
        <v>99997.817735727862</v>
      </c>
      <c r="I21" s="29">
        <f t="shared" si="1"/>
        <v>4385.8895562967664</v>
      </c>
    </row>
    <row r="22" spans="1:9">
      <c r="A22" s="27">
        <v>0.87065353061352091</v>
      </c>
      <c r="B22" s="23">
        <f t="shared" si="2"/>
        <v>76771.733824605122</v>
      </c>
      <c r="C22" s="24">
        <f t="shared" si="0"/>
        <v>2796.0447777174122</v>
      </c>
      <c r="D22" s="23">
        <f t="shared" si="4"/>
        <v>90992.917884846582</v>
      </c>
      <c r="E22" s="24">
        <f t="shared" si="3"/>
        <v>3313.9836784518848</v>
      </c>
      <c r="F22" s="23">
        <f t="shared" si="5"/>
        <v>104347.02503090394</v>
      </c>
      <c r="G22" s="24">
        <f t="shared" si="3"/>
        <v>3800.3434320575325</v>
      </c>
      <c r="H22" s="23">
        <f t="shared" si="6"/>
        <v>103777.41586675579</v>
      </c>
      <c r="I22" s="29">
        <f t="shared" si="1"/>
        <v>3779.5981310279312</v>
      </c>
    </row>
    <row r="23" spans="1:9">
      <c r="A23" s="27">
        <v>0.90810187564696399</v>
      </c>
      <c r="B23" s="23">
        <f t="shared" si="2"/>
        <v>80073.821596595852</v>
      </c>
      <c r="C23" s="24">
        <f t="shared" si="0"/>
        <v>3302.0877719907294</v>
      </c>
      <c r="D23" s="23">
        <f t="shared" si="4"/>
        <v>94906.683883303296</v>
      </c>
      <c r="E23" s="24">
        <f t="shared" si="3"/>
        <v>3913.7659984567144</v>
      </c>
      <c r="F23" s="23">
        <f t="shared" si="5"/>
        <v>108835.17474737846</v>
      </c>
      <c r="G23" s="24">
        <f t="shared" si="3"/>
        <v>4488.1497164745233</v>
      </c>
      <c r="H23" s="23">
        <f t="shared" si="6"/>
        <v>108241.06568773433</v>
      </c>
      <c r="I23" s="29">
        <f t="shared" si="1"/>
        <v>4463.649820978535</v>
      </c>
    </row>
    <row r="24" spans="1:9">
      <c r="A24" s="27">
        <v>0.93106325995283234</v>
      </c>
      <c r="B24" s="23">
        <f t="shared" si="2"/>
        <v>82098.490678144764</v>
      </c>
      <c r="C24" s="24">
        <f t="shared" si="0"/>
        <v>2024.6690815489128</v>
      </c>
      <c r="D24" s="23">
        <f t="shared" si="4"/>
        <v>97306.402351330427</v>
      </c>
      <c r="E24" s="24">
        <f t="shared" si="3"/>
        <v>2399.7184680271312</v>
      </c>
      <c r="F24" s="23">
        <f t="shared" si="5"/>
        <v>111587.07554219899</v>
      </c>
      <c r="G24" s="24">
        <f t="shared" si="3"/>
        <v>2751.9007948205253</v>
      </c>
      <c r="H24" s="23">
        <f t="shared" si="6"/>
        <v>110977.94441641458</v>
      </c>
      <c r="I24" s="29">
        <f t="shared" si="1"/>
        <v>2736.8787286802544</v>
      </c>
    </row>
    <row r="25" spans="1:9">
      <c r="A25" s="27">
        <v>0.95144630604251879</v>
      </c>
      <c r="B25" s="23">
        <f t="shared" si="2"/>
        <v>83895.809282974136</v>
      </c>
      <c r="C25" s="24">
        <f t="shared" si="0"/>
        <v>1797.3186048293719</v>
      </c>
      <c r="D25" s="23">
        <f t="shared" si="4"/>
        <v>99436.655975610716</v>
      </c>
      <c r="E25" s="24">
        <f t="shared" si="3"/>
        <v>2130.2536242802889</v>
      </c>
      <c r="F25" s="23">
        <f t="shared" si="5"/>
        <v>114029.9648727319</v>
      </c>
      <c r="G25" s="24">
        <f t="shared" si="3"/>
        <v>2442.8893305329111</v>
      </c>
      <c r="H25" s="23">
        <f t="shared" si="6"/>
        <v>113407.49851147471</v>
      </c>
      <c r="I25" s="29">
        <f t="shared" si="1"/>
        <v>2429.554095060128</v>
      </c>
    </row>
    <row r="26" spans="1:9">
      <c r="A26" s="27">
        <v>0.96363894597611699</v>
      </c>
      <c r="B26" s="23">
        <f t="shared" si="2"/>
        <v>84970.92133924966</v>
      </c>
      <c r="C26" s="24">
        <f t="shared" si="0"/>
        <v>1075.1120562755241</v>
      </c>
      <c r="D26" s="23">
        <f t="shared" si="4"/>
        <v>100710.92162235496</v>
      </c>
      <c r="E26" s="24">
        <f t="shared" si="3"/>
        <v>1274.265646744243</v>
      </c>
      <c r="F26" s="23">
        <f t="shared" si="5"/>
        <v>115491.24155698017</v>
      </c>
      <c r="G26" s="24">
        <f t="shared" si="3"/>
        <v>1461.276684248267</v>
      </c>
      <c r="H26" s="23">
        <f t="shared" si="6"/>
        <v>114860.79838382578</v>
      </c>
      <c r="I26" s="29">
        <f t="shared" si="1"/>
        <v>1453.2998723510682</v>
      </c>
    </row>
    <row r="27" spans="1:9">
      <c r="A27" s="27">
        <v>0.98488543661592964</v>
      </c>
      <c r="B27" s="23">
        <f t="shared" si="2"/>
        <v>86844.376010658685</v>
      </c>
      <c r="C27" s="24">
        <f t="shared" si="0"/>
        <v>1873.4546714090247</v>
      </c>
      <c r="D27" s="23">
        <f t="shared" si="4"/>
        <v>102931.41474637332</v>
      </c>
      <c r="E27" s="24">
        <f t="shared" si="3"/>
        <v>2220.4931240183651</v>
      </c>
      <c r="F27" s="23">
        <f t="shared" si="5"/>
        <v>118037.61392286162</v>
      </c>
      <c r="G27" s="24">
        <f t="shared" si="3"/>
        <v>2546.3723658814561</v>
      </c>
      <c r="H27" s="23">
        <f t="shared" si="6"/>
        <v>117393.27062141406</v>
      </c>
      <c r="I27" s="29">
        <f t="shared" si="1"/>
        <v>2532.4722375882848</v>
      </c>
    </row>
    <row r="28" spans="1:9">
      <c r="A28" s="28">
        <v>1</v>
      </c>
      <c r="B28" s="25">
        <f t="shared" si="2"/>
        <v>88177.134905209197</v>
      </c>
      <c r="C28" s="26">
        <f t="shared" si="0"/>
        <v>1332.7588945505122</v>
      </c>
      <c r="D28" s="25">
        <f t="shared" si="4"/>
        <v>104511.053691733</v>
      </c>
      <c r="E28" s="26">
        <f t="shared" si="3"/>
        <v>1579.6389453596785</v>
      </c>
      <c r="F28" s="25">
        <f t="shared" si="5"/>
        <v>119849.08044578195</v>
      </c>
      <c r="G28" s="26">
        <f t="shared" si="3"/>
        <v>1811.4665229203238</v>
      </c>
      <c r="H28" s="25">
        <f t="shared" si="6"/>
        <v>119194.84871740801</v>
      </c>
      <c r="I28" s="30">
        <f t="shared" si="1"/>
        <v>1801.5780959939439</v>
      </c>
    </row>
    <row r="29" spans="1:9">
      <c r="B29" s="13"/>
      <c r="D29" s="13"/>
      <c r="F29" s="13"/>
      <c r="H29" s="13"/>
    </row>
    <row r="30" spans="1:9">
      <c r="B30" s="31">
        <f>B5/A5</f>
        <v>88177.134905209197</v>
      </c>
      <c r="D30" s="31">
        <f>D6/A6</f>
        <v>104511.053691733</v>
      </c>
      <c r="E30" s="32"/>
      <c r="F30" s="31">
        <f>F7/A7</f>
        <v>119849.08044578195</v>
      </c>
      <c r="G30" s="32"/>
      <c r="H30" s="31">
        <f>H8/A8</f>
        <v>119194.84871740801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2</vt:i4>
      </vt:variant>
    </vt:vector>
  </HeadingPairs>
  <TitlesOfParts>
    <vt:vector size="5" baseType="lpstr">
      <vt:lpstr>Données initiales</vt:lpstr>
      <vt:lpstr>Ventes cumulées</vt:lpstr>
      <vt:lpstr>Prévisions</vt:lpstr>
      <vt:lpstr>Graph1</vt:lpstr>
      <vt:lpstr>Graph2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2005-03-16T06:50:33Z</dcterms:created>
  <dcterms:modified xsi:type="dcterms:W3CDTF">2016-02-01T09:34:35Z</dcterms:modified>
</cp:coreProperties>
</file>