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9090" windowHeight="5985"/>
  </bookViews>
  <sheets>
    <sheet name="codis" sheetId="1" r:id="rId1"/>
  </sheets>
  <calcPr calcId="125725"/>
</workbook>
</file>

<file path=xl/calcChain.xml><?xml version="1.0" encoding="utf-8"?>
<calcChain xmlns="http://schemas.openxmlformats.org/spreadsheetml/2006/main">
  <c r="D10" i="1"/>
  <c r="D17" s="1"/>
  <c r="D21" s="1"/>
  <c r="D11"/>
  <c r="D12"/>
  <c r="D13"/>
  <c r="D14"/>
  <c r="D15"/>
  <c r="D16"/>
  <c r="D25" l="1"/>
  <c r="D22"/>
  <c r="D23" s="1"/>
  <c r="D29"/>
  <c r="C36" l="1"/>
  <c r="B36"/>
  <c r="D30"/>
  <c r="G36" s="1"/>
  <c r="E36"/>
  <c r="D36"/>
  <c r="C39" l="1"/>
  <c r="C37"/>
  <c r="C40"/>
  <c r="C41"/>
  <c r="C38"/>
  <c r="B39"/>
  <c r="B37"/>
  <c r="B41"/>
  <c r="B40"/>
  <c r="G40" s="1"/>
  <c r="B38"/>
  <c r="G38" s="1"/>
  <c r="E37"/>
  <c r="E40"/>
  <c r="E38"/>
  <c r="E41"/>
  <c r="E39"/>
  <c r="D37"/>
  <c r="D40"/>
  <c r="D38"/>
  <c r="D41"/>
  <c r="D39"/>
  <c r="G39" l="1"/>
  <c r="G37"/>
  <c r="G42" s="1"/>
  <c r="G41"/>
</calcChain>
</file>

<file path=xl/sharedStrings.xml><?xml version="1.0" encoding="utf-8"?>
<sst xmlns="http://schemas.openxmlformats.org/spreadsheetml/2006/main" count="45" uniqueCount="34">
  <si>
    <t>Données</t>
  </si>
  <si>
    <t>Coût de détention</t>
  </si>
  <si>
    <t>Coût fixe par commande</t>
  </si>
  <si>
    <t>Coût additionnel par ligne de commande</t>
  </si>
  <si>
    <t>Référence</t>
  </si>
  <si>
    <t>Consommation</t>
  </si>
  <si>
    <t>Valeur</t>
  </si>
  <si>
    <t>Valeur de</t>
  </si>
  <si>
    <t>annuelle</t>
  </si>
  <si>
    <t>unitaire</t>
  </si>
  <si>
    <t>consommation</t>
  </si>
  <si>
    <t>S</t>
  </si>
  <si>
    <t>T</t>
  </si>
  <si>
    <t>U</t>
  </si>
  <si>
    <t>V</t>
  </si>
  <si>
    <t>X</t>
  </si>
  <si>
    <t>Y</t>
  </si>
  <si>
    <t>Z</t>
  </si>
  <si>
    <t>Total :</t>
  </si>
  <si>
    <t>1) Calcul de la périodicité économique du groupe</t>
  </si>
  <si>
    <t>Nombre optimal de commandes par an</t>
  </si>
  <si>
    <t xml:space="preserve">Périodicité économique </t>
  </si>
  <si>
    <t>(en années)</t>
  </si>
  <si>
    <t>(en mois)</t>
  </si>
  <si>
    <t>Coût total</t>
  </si>
  <si>
    <t>2) Gestion par familles</t>
  </si>
  <si>
    <t>Calcul d'une périodicité de base ( S-T)</t>
  </si>
  <si>
    <t>Coût de gestion du groupe (S-T)</t>
  </si>
  <si>
    <t xml:space="preserve">Calcul des coûts de gestion des autres articles suivant leur périodicité </t>
  </si>
  <si>
    <t>par rapport à la périodicité de base</t>
  </si>
  <si>
    <t>Multiples</t>
  </si>
  <si>
    <t>Périodicité</t>
  </si>
  <si>
    <t>S-T</t>
  </si>
  <si>
    <t>Corrigé CODIS</t>
  </si>
</sst>
</file>

<file path=xl/styles.xml><?xml version="1.0" encoding="utf-8"?>
<styleSheet xmlns="http://schemas.openxmlformats.org/spreadsheetml/2006/main">
  <numFmts count="1">
    <numFmt numFmtId="172" formatCode="0.0000"/>
  </numFmts>
  <fonts count="4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9" fontId="2" fillId="0" borderId="3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2" fontId="2" fillId="0" borderId="0" xfId="0" applyNumberFormat="1" applyFont="1"/>
    <xf numFmtId="172" fontId="2" fillId="0" borderId="0" xfId="0" applyNumberFormat="1" applyFont="1"/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2" borderId="0" xfId="0" applyFont="1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showGridLines="0" tabSelected="1" workbookViewId="0">
      <selection activeCell="B1" sqref="A1:B1"/>
    </sheetView>
  </sheetViews>
  <sheetFormatPr baseColWidth="10" defaultColWidth="9.140625" defaultRowHeight="12.75"/>
  <cols>
    <col min="1" max="1" width="9.140625" style="2" customWidth="1"/>
    <col min="2" max="2" width="14.140625" style="2" customWidth="1"/>
    <col min="3" max="3" width="12.5703125" style="2" customWidth="1"/>
    <col min="4" max="4" width="15.85546875" style="2" customWidth="1"/>
    <col min="5" max="5" width="10.28515625" style="2" customWidth="1"/>
    <col min="6" max="6" width="9.140625" style="2" customWidth="1"/>
    <col min="7" max="7" width="9.7109375" style="2" customWidth="1"/>
    <col min="8" max="16384" width="9.140625" style="2"/>
  </cols>
  <sheetData>
    <row r="1" spans="1:4">
      <c r="A1" s="30" t="s">
        <v>33</v>
      </c>
      <c r="B1" s="31"/>
    </row>
    <row r="2" spans="1:4">
      <c r="A2" s="1"/>
    </row>
    <row r="3" spans="1:4">
      <c r="A3" s="3" t="s">
        <v>0</v>
      </c>
    </row>
    <row r="4" spans="1:4">
      <c r="A4" s="4" t="s">
        <v>1</v>
      </c>
      <c r="B4" s="5"/>
      <c r="C4" s="5"/>
      <c r="D4" s="6">
        <v>0.25</v>
      </c>
    </row>
    <row r="5" spans="1:4">
      <c r="A5" s="7" t="s">
        <v>2</v>
      </c>
      <c r="D5" s="8">
        <v>100</v>
      </c>
    </row>
    <row r="6" spans="1:4">
      <c r="A6" s="9" t="s">
        <v>3</v>
      </c>
      <c r="B6" s="10"/>
      <c r="C6" s="10"/>
      <c r="D6" s="11">
        <v>50</v>
      </c>
    </row>
    <row r="8" spans="1:4">
      <c r="A8" s="12" t="s">
        <v>4</v>
      </c>
      <c r="B8" s="12" t="s">
        <v>5</v>
      </c>
      <c r="C8" s="12" t="s">
        <v>6</v>
      </c>
      <c r="D8" s="13" t="s">
        <v>7</v>
      </c>
    </row>
    <row r="9" spans="1:4">
      <c r="A9" s="14"/>
      <c r="B9" s="14" t="s">
        <v>8</v>
      </c>
      <c r="C9" s="14" t="s">
        <v>9</v>
      </c>
      <c r="D9" s="11" t="s">
        <v>10</v>
      </c>
    </row>
    <row r="10" spans="1:4">
      <c r="A10" s="15" t="s">
        <v>11</v>
      </c>
      <c r="B10" s="15">
        <v>100</v>
      </c>
      <c r="C10" s="15">
        <v>100</v>
      </c>
      <c r="D10" s="8">
        <f t="shared" ref="D10:D16" si="0">B10*C10</f>
        <v>10000</v>
      </c>
    </row>
    <row r="11" spans="1:4">
      <c r="A11" s="15" t="s">
        <v>12</v>
      </c>
      <c r="B11" s="15">
        <v>50</v>
      </c>
      <c r="C11" s="15">
        <v>150</v>
      </c>
      <c r="D11" s="8">
        <f t="shared" si="0"/>
        <v>7500</v>
      </c>
    </row>
    <row r="12" spans="1:4">
      <c r="A12" s="15" t="s">
        <v>13</v>
      </c>
      <c r="B12" s="15">
        <v>75</v>
      </c>
      <c r="C12" s="15">
        <v>25</v>
      </c>
      <c r="D12" s="8">
        <f t="shared" si="0"/>
        <v>1875</v>
      </c>
    </row>
    <row r="13" spans="1:4">
      <c r="A13" s="15" t="s">
        <v>14</v>
      </c>
      <c r="B13" s="15">
        <v>350</v>
      </c>
      <c r="C13" s="15">
        <v>10</v>
      </c>
      <c r="D13" s="8">
        <f t="shared" si="0"/>
        <v>3500</v>
      </c>
    </row>
    <row r="14" spans="1:4">
      <c r="A14" s="15" t="s">
        <v>15</v>
      </c>
      <c r="B14" s="15">
        <v>25</v>
      </c>
      <c r="C14" s="15">
        <v>20</v>
      </c>
      <c r="D14" s="8">
        <f t="shared" si="0"/>
        <v>500</v>
      </c>
    </row>
    <row r="15" spans="1:4">
      <c r="A15" s="15" t="s">
        <v>16</v>
      </c>
      <c r="B15" s="15">
        <v>100</v>
      </c>
      <c r="C15" s="15">
        <v>17</v>
      </c>
      <c r="D15" s="8">
        <f t="shared" si="0"/>
        <v>1700</v>
      </c>
    </row>
    <row r="16" spans="1:4">
      <c r="A16" s="14" t="s">
        <v>17</v>
      </c>
      <c r="B16" s="14">
        <v>62</v>
      </c>
      <c r="C16" s="14">
        <v>10</v>
      </c>
      <c r="D16" s="11">
        <f t="shared" si="0"/>
        <v>620</v>
      </c>
    </row>
    <row r="17" spans="1:4">
      <c r="C17" s="16" t="s">
        <v>18</v>
      </c>
      <c r="D17" s="17">
        <f>SUM(D10:D16)</f>
        <v>25695</v>
      </c>
    </row>
    <row r="19" spans="1:4">
      <c r="A19" s="3" t="s">
        <v>19</v>
      </c>
    </row>
    <row r="21" spans="1:4">
      <c r="A21" s="2" t="s">
        <v>20</v>
      </c>
      <c r="D21" s="18">
        <f>SQRT($D$17*$D$4/(2*($D$5+7*$D$6)))</f>
        <v>2.6716100014785091</v>
      </c>
    </row>
    <row r="22" spans="1:4">
      <c r="A22" s="2" t="s">
        <v>21</v>
      </c>
      <c r="C22" s="2" t="s">
        <v>22</v>
      </c>
      <c r="D22" s="19">
        <f>1/D21</f>
        <v>0.37430612980434458</v>
      </c>
    </row>
    <row r="23" spans="1:4">
      <c r="C23" s="2" t="s">
        <v>23</v>
      </c>
      <c r="D23" s="18">
        <f>D22*12</f>
        <v>4.4916735576521347</v>
      </c>
    </row>
    <row r="24" spans="1:4">
      <c r="D24" s="18"/>
    </row>
    <row r="25" spans="1:4">
      <c r="A25" s="2" t="s">
        <v>24</v>
      </c>
      <c r="D25" s="18">
        <f>D21*(D5+7*D6)+(D4/(2*D21))*D17</f>
        <v>2404.4490013306586</v>
      </c>
    </row>
    <row r="27" spans="1:4">
      <c r="A27" s="3" t="s">
        <v>25</v>
      </c>
    </row>
    <row r="29" spans="1:4">
      <c r="A29" s="2" t="s">
        <v>26</v>
      </c>
      <c r="D29" s="18">
        <f>SQRT(($D$10+$D$11)*$D$4/(2*($D$5+2*$D$6)))</f>
        <v>3.3071891388307382</v>
      </c>
    </row>
    <row r="30" spans="1:4">
      <c r="A30" s="2" t="s">
        <v>27</v>
      </c>
      <c r="D30" s="18">
        <f>D29*(D5+2*D6)+D4/(2*D29)*(D10+D11)</f>
        <v>1322.8756555322952</v>
      </c>
    </row>
    <row r="32" spans="1:4">
      <c r="A32" s="2" t="s">
        <v>28</v>
      </c>
    </row>
    <row r="33" spans="1:7">
      <c r="A33" s="2" t="s">
        <v>29</v>
      </c>
    </row>
    <row r="35" spans="1:7">
      <c r="A35" s="12" t="s">
        <v>30</v>
      </c>
      <c r="B35" s="13">
        <v>1</v>
      </c>
      <c r="C35" s="13">
        <v>2</v>
      </c>
      <c r="D35" s="13">
        <v>3</v>
      </c>
      <c r="E35" s="13">
        <v>4</v>
      </c>
      <c r="F35" s="20" t="s">
        <v>24</v>
      </c>
      <c r="G35" s="21"/>
    </row>
    <row r="36" spans="1:7">
      <c r="A36" s="22" t="s">
        <v>31</v>
      </c>
      <c r="B36" s="23">
        <f>$D$29/B35</f>
        <v>3.3071891388307382</v>
      </c>
      <c r="C36" s="23">
        <f>$D$29/C35</f>
        <v>1.6535945694153691</v>
      </c>
      <c r="D36" s="23">
        <f>$D$29/D35</f>
        <v>1.1023963796102461</v>
      </c>
      <c r="E36" s="23">
        <f>$D$29/E35</f>
        <v>0.82679728470768454</v>
      </c>
      <c r="F36" s="8" t="s">
        <v>32</v>
      </c>
      <c r="G36" s="24">
        <f>D30</f>
        <v>1322.8756555322952</v>
      </c>
    </row>
    <row r="37" spans="1:7">
      <c r="A37" s="15" t="s">
        <v>13</v>
      </c>
      <c r="B37" s="25">
        <f t="shared" ref="B37:E41" si="1">B$36*$D$6+$D$4/(2*B$36)*$D12</f>
        <v>236.22779563076699</v>
      </c>
      <c r="C37" s="26">
        <f t="shared" si="1"/>
        <v>224.41640584922865</v>
      </c>
      <c r="D37" s="25">
        <f t="shared" si="1"/>
        <v>267.72483504820264</v>
      </c>
      <c r="E37" s="25">
        <f t="shared" si="1"/>
        <v>324.81321899230466</v>
      </c>
      <c r="F37" s="8" t="s">
        <v>13</v>
      </c>
      <c r="G37" s="24">
        <f>MIN(B37:E37)</f>
        <v>224.41640584922865</v>
      </c>
    </row>
    <row r="38" spans="1:7">
      <c r="A38" s="15" t="s">
        <v>14</v>
      </c>
      <c r="B38" s="26">
        <f t="shared" si="1"/>
        <v>297.64702249476642</v>
      </c>
      <c r="C38" s="25">
        <f t="shared" si="1"/>
        <v>347.25485957722748</v>
      </c>
      <c r="D38" s="25">
        <f t="shared" si="1"/>
        <v>451.98251564020092</v>
      </c>
      <c r="E38" s="25">
        <f t="shared" si="1"/>
        <v>570.49012644830225</v>
      </c>
      <c r="F38" s="8" t="s">
        <v>14</v>
      </c>
      <c r="G38" s="24">
        <f>MIN(B38:E38)</f>
        <v>297.64702249476642</v>
      </c>
    </row>
    <row r="39" spans="1:7">
      <c r="A39" s="15" t="s">
        <v>15</v>
      </c>
      <c r="B39" s="25">
        <f t="shared" si="1"/>
        <v>184.25768059199828</v>
      </c>
      <c r="C39" s="25">
        <f t="shared" si="1"/>
        <v>120.47617577169117</v>
      </c>
      <c r="D39" s="26">
        <f t="shared" si="1"/>
        <v>111.81448993189639</v>
      </c>
      <c r="E39" s="25">
        <f t="shared" si="1"/>
        <v>116.93275883722967</v>
      </c>
      <c r="F39" s="8" t="s">
        <v>15</v>
      </c>
      <c r="G39" s="24">
        <f>MIN(B39:E39)</f>
        <v>111.81448993189639</v>
      </c>
    </row>
    <row r="40" spans="1:7">
      <c r="A40" s="15" t="s">
        <v>16</v>
      </c>
      <c r="B40" s="25">
        <f t="shared" si="1"/>
        <v>229.61341735310555</v>
      </c>
      <c r="C40" s="26">
        <f t="shared" si="1"/>
        <v>211.18764929390571</v>
      </c>
      <c r="D40" s="25">
        <f t="shared" si="1"/>
        <v>247.88170021521819</v>
      </c>
      <c r="E40" s="25">
        <f t="shared" si="1"/>
        <v>298.35570588165876</v>
      </c>
      <c r="F40" s="8" t="s">
        <v>16</v>
      </c>
      <c r="G40" s="24">
        <f>MIN(B40:E40)</f>
        <v>211.18764929390571</v>
      </c>
    </row>
    <row r="41" spans="1:7">
      <c r="A41" s="14" t="s">
        <v>17</v>
      </c>
      <c r="B41" s="27">
        <f t="shared" si="1"/>
        <v>188.793254268109</v>
      </c>
      <c r="C41" s="27">
        <f t="shared" si="1"/>
        <v>129.54732312391263</v>
      </c>
      <c r="D41" s="28">
        <f t="shared" si="1"/>
        <v>125.42121096022858</v>
      </c>
      <c r="E41" s="27">
        <f t="shared" si="1"/>
        <v>135.07505354167256</v>
      </c>
      <c r="F41" s="11" t="s">
        <v>17</v>
      </c>
      <c r="G41" s="24">
        <f>MIN(B41:E41)</f>
        <v>125.42121096022858</v>
      </c>
    </row>
    <row r="42" spans="1:7">
      <c r="F42" s="20"/>
      <c r="G42" s="29">
        <f>SUM(G36:G41)</f>
        <v>2293.362434062321</v>
      </c>
    </row>
  </sheetData>
  <phoneticPr fontId="0" type="noConversion"/>
  <pageMargins left="0.39370078740157483" right="0.39370078740157483" top="0.98425196850393704" bottom="0.98425196850393704" header="0.4921259845" footer="0.4921259845"/>
  <pageSetup paperSize="9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codis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2001-02-21T13:32:19Z</dcterms:created>
  <dcterms:modified xsi:type="dcterms:W3CDTF">2016-02-01T09:54:22Z</dcterms:modified>
</cp:coreProperties>
</file>